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firstSheet="1" activeTab="1"/>
  </bookViews>
  <sheets>
    <sheet name="Conversions" sheetId="1" state="hidden" r:id="rId1"/>
    <sheet name="LISEZ-MOI" sheetId="2" r:id="rId2"/>
    <sheet name="Liste" sheetId="3" state="hidden" r:id="rId3"/>
    <sheet name="Page de garde" sheetId="4" r:id="rId4"/>
    <sheet name="Id_CR_SF" sheetId="5" r:id="rId5"/>
    <sheet name="EHPAD-AJ" sheetId="6" state="hidden" r:id="rId6"/>
    <sheet name="FAM-SAMSAH" sheetId="7" state="hidden" r:id="rId7"/>
    <sheet name="EHPAD_SF" sheetId="8" state="hidden" r:id="rId8"/>
    <sheet name="FAM-SAMSAH_SF" sheetId="9" state="hidden" r:id="rId9"/>
    <sheet name="onglet_contrôle" sheetId="10" state="hidden" r:id="rId10"/>
  </sheets>
  <definedNames>
    <definedName name="__FI__IDEN___DATEAUTO___ANN0\_________">'Page de garde'!$D$14</definedName>
    <definedName name="__FI__IDEN___DATEGENE___ANN0\_________">'Page de garde'!$A$4</definedName>
    <definedName name="AIDE_REPERE1">'LISEZ-MOI'!$C$60</definedName>
    <definedName name="AIDE_REPERE10">'LISEZ-MOI'!$C$93</definedName>
    <definedName name="AIDE_REPERE11">'LISEZ-MOI'!$C$96</definedName>
    <definedName name="AIDE_REPERE12">'LISEZ-MOI'!$C$99</definedName>
    <definedName name="AIDE_REPERE13">'LISEZ-MOI'!$C$102</definedName>
    <definedName name="AIDE_REPERE14">'LISEZ-MOI'!$C$105</definedName>
    <definedName name="AIDE_REPERE15">'LISEZ-MOI'!$C$108</definedName>
    <definedName name="AIDE_REPERE16">'LISEZ-MOI'!$C$111</definedName>
    <definedName name="AIDE_REPERE17">'LISEZ-MOI'!$C$114</definedName>
    <definedName name="AIDE_REPERE18">'LISEZ-MOI'!$C$117</definedName>
    <definedName name="AIDE_REPERE19">'LISEZ-MOI'!$C$120</definedName>
    <definedName name="AIDE_REPERE2">'LISEZ-MOI'!$C$63</definedName>
    <definedName name="AIDE_REPERE20">'LISEZ-MOI'!$C$123</definedName>
    <definedName name="AIDE_REPERE21">'LISEZ-MOI'!$C$126</definedName>
    <definedName name="AIDE_REPERE22">'LISEZ-MOI'!$C$129</definedName>
    <definedName name="AIDE_REPERE23">'LISEZ-MOI'!$C$132</definedName>
    <definedName name="AIDE_REPERE24">'LISEZ-MOI'!$C$135</definedName>
    <definedName name="AIDE_REPERE25">'LISEZ-MOI'!$C$138</definedName>
    <definedName name="AIDE_REPERE26">'LISEZ-MOI'!$C$142</definedName>
    <definedName name="AIDE_REPERE27">'LISEZ-MOI'!$C$145</definedName>
    <definedName name="AIDE_REPERE28">'LISEZ-MOI'!$C$148</definedName>
    <definedName name="AIDE_REPERE29">'LISEZ-MOI'!$C$151</definedName>
    <definedName name="AIDE_REPERE3">'LISEZ-MOI'!$C$66</definedName>
    <definedName name="AIDE_REPERE4">'LISEZ-MOI'!$C$71</definedName>
    <definedName name="AIDE_REPERE5">'LISEZ-MOI'!$C$76</definedName>
    <definedName name="AIDE_REPERE6">'LISEZ-MOI'!$C$79</definedName>
    <definedName name="AIDE_REPERE7">'LISEZ-MOI'!$C$82</definedName>
    <definedName name="AIDE_REPERE8">'LISEZ-MOI'!$C$86</definedName>
    <definedName name="AIDE_REPERE9">'LISEZ-MOI'!$C$90</definedName>
    <definedName name="categorie">'Liste'!$A$2:$A$4</definedName>
    <definedName name="categorie_Id_CR_SF">'Liste'!$G$2:$G$4</definedName>
    <definedName name="CRFI__IDEN___ADRESSE____ANN0\FINESS_ET">'Page de garde'!$D$25</definedName>
    <definedName name="CRFI__IDEN___ADRESSE____ANN0\Id_CR_SF_">'Id_CR_SF'!$D$8</definedName>
    <definedName name="CRFI__IDEN___ADRESSEJ___ANN0\_________">'Page de garde'!$D$10</definedName>
    <definedName name="CRFI__IDEN___ANNEEREF___ANN0\_________">'Page de garde'!$D$4</definedName>
    <definedName name="CRFI__IDEN___CAPAAUTO___ANN0\FINESS_ET">'Page de garde'!$G$25</definedName>
    <definedName name="CRFI__IDEN___CAPAFIN____ANN0\FINESS_ET">'Page de garde'!$H$25</definedName>
    <definedName name="CRFI__IDEN___CAPAINST___ANN0\FINESS_ET">'Page de garde'!$I$25</definedName>
    <definedName name="CRFI__IDEN___CATEGORI___ANN0\FINESS_ET">'Page de garde'!$F$25</definedName>
    <definedName name="CRFI__IDEN___CATEGORI___ANN0\Id_CR_SF_">'Id_CR_SF'!$F$8</definedName>
    <definedName name="CRFI__IDEN___DATEAUTO___ANN0\_________">'Conversions'!$B$1</definedName>
    <definedName name="CRFI__IDEN___DATEGENE___ANN0\_________">'Conversions'!$B$2</definedName>
    <definedName name="CRFI__IDEN___EDITEURL___ANN0\_________">'Page de garde'!$A$3</definedName>
    <definedName name="CRFI__IDEN___EMAIL______ANN0\_________">'Page de garde'!$D$20</definedName>
    <definedName name="CRFI__IDEN___ETP_____ANTANM1\FINESS_ET">'Page de garde'!$J$25</definedName>
    <definedName name="CRFI__IDEN___ETP_____ANTANM1\Id_CR_SF_">'Id_CR_SF'!$G$8</definedName>
    <definedName name="CRFI__IDEN___ETP_____PRDANN0\FINESS_ET">'Page de garde'!$K$25</definedName>
    <definedName name="CRFI__IDEN___ETP_____PRDANN0\Id_CR_SF_">'Id_CR_SF'!$H$8</definedName>
    <definedName name="CRFI__IDEN___FINESSET___ANN0\FINESS_ET">'Page de garde'!$E$25</definedName>
    <definedName name="CRFI__IDEN___FINESSET___ANN0\Id_CR_SF_">'Id_CR_SF'!$E$8</definedName>
    <definedName name="CRFI__IDEN___FINESSPR___ANN0\_________">'Page de garde'!$E$25</definedName>
    <definedName name="CRFI__IDEN___Id_CR_SF___ANN0\Id_CR_SF_">'Id_CR_SF'!$B$8</definedName>
    <definedName name="CRFI__IDEN___NFINESS____ANN0\_________">'Page de garde'!$D$6</definedName>
    <definedName name="CRFI__IDEN___NOMETAB____ANN0\FINESS_ET">'Page de garde'!$C$25</definedName>
    <definedName name="CRFI__IDEN___NOMETAB____ANN0\Id_CR_SF_">'Id_CR_SF'!$C$8</definedName>
    <definedName name="CRFI__IDEN___ORGAGEST___ANN0\_________">'Page de garde'!$D$8</definedName>
    <definedName name="CRFI__IDEN___VERSION____ANN0\_________">'Page de garde'!$A$1</definedName>
    <definedName name="CRFI__IDEN___VERSIONL___ANN0\_________">'Page de garde'!$A$2</definedName>
    <definedName name="CRFIFAACTI_A1CAPAINST___ANN0\FINESS_ET">'FAM-SAMSAH'!$G$8</definedName>
    <definedName name="CRFIFAACTI_A1CAPAINST___ANN0\Id_CR_SF_">'FAM-SAMSAH_SF'!$G$8</definedName>
    <definedName name="CRFIFAACTI_A2CAPAINST___ANN0\FINESS_ET">'FAM-SAMSAH'!$H$8</definedName>
    <definedName name="CRFIFAACTI_A2CAPAINST___ANN0\Id_CR_SF_">'FAM-SAMSAH_SF'!$H$8</definedName>
    <definedName name="CRFIFAACTI_A3CAPAINST___ANN0\FINESS_ET">'FAM-SAMSAH'!$I$8</definedName>
    <definedName name="CRFIFAACTI_A3CAPAINST___ANN0\Id_CR_SF_">'FAM-SAMSAH_SF'!$I$8</definedName>
    <definedName name="CRFIFAACTI_EXCAPAINST___ANN0\FINESS_ET">'FAM-SAMSAH'!$D$8</definedName>
    <definedName name="CRFIFAACTI_EXCAPAINST___ANN0\Id_CR_SF_">'FAM-SAMSAH_SF'!$D$8</definedName>
    <definedName name="CRFIFAACTI_INCAPAINST___ANN0\FINESS_ET">'FAM-SAMSAH'!$F$8</definedName>
    <definedName name="CRFIFAACTI_INCAPAINST___ANN0\Id_CR_SF_">'FAM-SAMSAH_SF'!$F$8</definedName>
    <definedName name="CRFIFAACTI_SICAPAINST___ANN0\FINESS_ET">'FAM-SAMSAH'!$E$8</definedName>
    <definedName name="CRFIFAACTI_SICAPAINST___ANN0\Id_CR_SF_">'FAM-SAMSAH_SF'!$E$8</definedName>
    <definedName name="CRFIFACPTEG__60______ANTANM1\FINESS_ET">'FAM-SAMSAH'!$D$15</definedName>
    <definedName name="CRFIFACPTEG__60______ANTANM1\Id_CR_SF_">'FAM-SAMSAH_SF'!$D$15</definedName>
    <definedName name="CRFIFACPTEG__60______PRDANN0\FINESS_ET">'FAM-SAMSAH'!$F$15</definedName>
    <definedName name="CRFIFACPTEG__60______PRDANN0\Id_CR_SF_">'FAM-SAMSAH_SF'!$F$15</definedName>
    <definedName name="CRFIFACPTEG__603_____ANTANM1\FINESS_ET">'FAM-SAMSAH'!$D$133</definedName>
    <definedName name="CRFIFACPTEG__603_____ANTANM1\Id_CR_SF_">'FAM-SAMSAH_SF'!$D$133</definedName>
    <definedName name="CRFIFACPTEG__603_____PRDANN0\FINESS_ET">'FAM-SAMSAH'!$F$133</definedName>
    <definedName name="CRFIFACPTEG__603_____PRDANN0\Id_CR_SF_">'FAM-SAMSAH_SF'!$F$133</definedName>
    <definedName name="CRFIFACPTEG__609_____ANTANM1\FINESS_ET">'FAM-SAMSAH'!$D$134</definedName>
    <definedName name="CRFIFACPTEG__609_____ANTANM1\Id_CR_SF_">'FAM-SAMSAH_SF'!$D$134</definedName>
    <definedName name="CRFIFACPTEG__609_____PRDANN0\FINESS_ET">'FAM-SAMSAH'!$F$134</definedName>
    <definedName name="CRFIFACPTEG__609_____PRDANN0\Id_CR_SF_">'FAM-SAMSAH_SF'!$F$134</definedName>
    <definedName name="CRFIFACPTEG__6111____ANTANM1\FINESS_ET">'FAM-SAMSAH'!$D$20</definedName>
    <definedName name="CRFIFACPTEG__6111____ANTANM1\Id_CR_SF_">'FAM-SAMSAH_SF'!$D$20</definedName>
    <definedName name="CRFIFACPTEG__6111____PRDANN0\FINESS_ET">'FAM-SAMSAH'!$F$20</definedName>
    <definedName name="CRFIFACPTEG__6111____PRDANN0\Id_CR_SF_">'FAM-SAMSAH_SF'!$F$20</definedName>
    <definedName name="CRFIFACPTEG__6112____ANTANM1\FINESS_ET">'FAM-SAMSAH'!$D$21</definedName>
    <definedName name="CRFIFACPTEG__6112____ANTANM1\Id_CR_SF_">'FAM-SAMSAH_SF'!$D$21</definedName>
    <definedName name="CRFIFACPTEG__6112____PRDANN0\FINESS_ET">'FAM-SAMSAH'!$F$21</definedName>
    <definedName name="CRFIFACPTEG__6112____PRDANN0\Id_CR_SF_">'FAM-SAMSAH_SF'!$F$21</definedName>
    <definedName name="CRFIFACPTEG__6118____ANTANM1\FINESS_ET">'FAM-SAMSAH'!$D$22</definedName>
    <definedName name="CRFIFACPTEG__6118____ANTANM1\Id_CR_SF_">'FAM-SAMSAH_SF'!$D$22</definedName>
    <definedName name="CRFIFACPTEG__6118____PRDANN0\FINESS_ET">'FAM-SAMSAH'!$F$22</definedName>
    <definedName name="CRFIFACPTEG__6118____PRDANN0\Id_CR_SF_">'FAM-SAMSAH_SF'!$F$22</definedName>
    <definedName name="CRFIFACPTEG__612_____ANTANM1\FINESS_ET">'FAM-SAMSAH'!$D$58</definedName>
    <definedName name="CRFIFACPTEG__612_____ANTANM1\Id_CR_SF_">'FAM-SAMSAH_SF'!$D$58</definedName>
    <definedName name="CRFIFACPTEG__612_____PRDANN0\FINESS_ET">'FAM-SAMSAH'!$F$58</definedName>
    <definedName name="CRFIFACPTEG__612_____PRDANN0\Id_CR_SF_">'FAM-SAMSAH_SF'!$F$58</definedName>
    <definedName name="CRFIFACPTEG__613_____ANTANM1\FINESS_ET">'FAM-SAMSAH'!$D$59</definedName>
    <definedName name="CRFIFACPTEG__613_____ANTANM1\Id_CR_SF_">'FAM-SAMSAH_SF'!$D$59</definedName>
    <definedName name="CRFIFACPTEG__613_____PRDANN0\FINESS_ET">'FAM-SAMSAH'!$F$59</definedName>
    <definedName name="CRFIFACPTEG__613_____PRDANN0\Id_CR_SF_">'FAM-SAMSAH_SF'!$F$59</definedName>
    <definedName name="CRFIFACPTEG__614_____ANTANM1\FINESS_ET">'FAM-SAMSAH'!$D$60</definedName>
    <definedName name="CRFIFACPTEG__614_____ANTANM1\Id_CR_SF_">'FAM-SAMSAH_SF'!$D$60</definedName>
    <definedName name="CRFIFACPTEG__614_____PRDANN0\FINESS_ET">'FAM-SAMSAH'!$F$60</definedName>
    <definedName name="CRFIFACPTEG__614_____PRDANN0\Id_CR_SF_">'FAM-SAMSAH_SF'!$F$60</definedName>
    <definedName name="CRFIFACPTEG__615_____ANTANM1\FINESS_ET">'FAM-SAMSAH'!$D$61</definedName>
    <definedName name="CRFIFACPTEG__615_____ANTANM1\Id_CR_SF_">'FAM-SAMSAH_SF'!$D$61</definedName>
    <definedName name="CRFIFACPTEG__615_____PRDANN0\FINESS_ET">'FAM-SAMSAH'!$F$61</definedName>
    <definedName name="CRFIFACPTEG__615_____PRDANN0\Id_CR_SF_">'FAM-SAMSAH_SF'!$F$61</definedName>
    <definedName name="CRFIFACPTEG__616_____ANTANM1\FINESS_ET">'FAM-SAMSAH'!$D$62</definedName>
    <definedName name="CRFIFACPTEG__616_____ANTANM1\Id_CR_SF_">'FAM-SAMSAH_SF'!$D$62</definedName>
    <definedName name="CRFIFACPTEG__616_____PRDANN0\FINESS_ET">'FAM-SAMSAH'!$F$62</definedName>
    <definedName name="CRFIFACPTEG__616_____PRDANN0\Id_CR_SF_">'FAM-SAMSAH_SF'!$F$62</definedName>
    <definedName name="CRFIFACPTEG__617_____ANTANM1\FINESS_ET">'FAM-SAMSAH'!$D$63</definedName>
    <definedName name="CRFIFACPTEG__617_____ANTANM1\Id_CR_SF_">'FAM-SAMSAH_SF'!$D$63</definedName>
    <definedName name="CRFIFACPTEG__617_____PRDANN0\FINESS_ET">'FAM-SAMSAH'!$F$63</definedName>
    <definedName name="CRFIFACPTEG__617_____PRDANN0\Id_CR_SF_">'FAM-SAMSAH_SF'!$F$63</definedName>
    <definedName name="CRFIFACPTEG__618_____ANTANM1\FINESS_ET">'FAM-SAMSAH'!$D$64</definedName>
    <definedName name="CRFIFACPTEG__618_____ANTANM1\Id_CR_SF_">'FAM-SAMSAH_SF'!$D$64</definedName>
    <definedName name="CRFIFACPTEG__618_____PRDANN0\FINESS_ET">'FAM-SAMSAH'!$F$64</definedName>
    <definedName name="CRFIFACPTEG__618_____PRDANN0\Id_CR_SF_">'FAM-SAMSAH_SF'!$F$64</definedName>
    <definedName name="CRFIFACPTEG__619_____ANTANM1\FINESS_ET">'FAM-SAMSAH'!$D$135</definedName>
    <definedName name="CRFIFACPTEG__619_____ANTANM1\Id_CR_SF_">'FAM-SAMSAH_SF'!$D$135</definedName>
    <definedName name="CRFIFACPTEG__619_____PRDANN0\FINESS_ET">'FAM-SAMSAH'!$F$135</definedName>
    <definedName name="CRFIFACPTEG__619_____PRDANN0\Id_CR_SF_">'FAM-SAMSAH_SF'!$F$135</definedName>
    <definedName name="CRFIFACPTEG__621_____ANTANM1\FINESS_ET">'FAM-SAMSAH'!$D$40</definedName>
    <definedName name="CRFIFACPTEG__621_____ANTANM1\Id_CR_SF_">'FAM-SAMSAH_SF'!$D$40</definedName>
    <definedName name="CRFIFACPTEG__621_____PRDANN0\FINESS_ET">'FAM-SAMSAH'!$F$40</definedName>
    <definedName name="CRFIFACPTEG__621_____PRDANN0\Id_CR_SF_">'FAM-SAMSAH_SF'!$F$40</definedName>
    <definedName name="CRFIFACPTEG__622_____ANTANM1\FINESS_ET">'FAM-SAMSAH'!$D$41</definedName>
    <definedName name="CRFIFACPTEG__622_____ANTANM1\Id_CR_SF_">'FAM-SAMSAH_SF'!$D$41</definedName>
    <definedName name="CRFIFACPTEG__622_____PRDANN0\FINESS_ET">'FAM-SAMSAH'!$F$41</definedName>
    <definedName name="CRFIFACPTEG__622_____PRDANN0\Id_CR_SF_">'FAM-SAMSAH_SF'!$F$41</definedName>
    <definedName name="CRFIFACPTEG__623_____ANTANM1\FINESS_ET">'FAM-SAMSAH'!$D$65</definedName>
    <definedName name="CRFIFACPTEG__623_____ANTANM1\Id_CR_SF_">'FAM-SAMSAH_SF'!$D$65</definedName>
    <definedName name="CRFIFACPTEG__623_____PRDANN0\FINESS_ET">'FAM-SAMSAH'!$F$65</definedName>
    <definedName name="CRFIFACPTEG__623_____PRDANN0\Id_CR_SF_">'FAM-SAMSAH_SF'!$F$65</definedName>
    <definedName name="CRFIFACPTEG__624_____ANTANM1\FINESS_ET">'FAM-SAMSAH'!$D$25</definedName>
    <definedName name="CRFIFACPTEG__624_____ANTANM1\Id_CR_SF_">'FAM-SAMSAH_SF'!$D$25</definedName>
    <definedName name="CRFIFACPTEG__624_____PRDANN0\FINESS_ET">'FAM-SAMSAH'!$F$25</definedName>
    <definedName name="CRFIFACPTEG__624_____PRDANN0\Id_CR_SF_">'FAM-SAMSAH_SF'!$F$25</definedName>
    <definedName name="CRFIFACPTEG__6242____ANTANM1\FINESS_ET">'FAM-SAMSAH'!$D$26</definedName>
    <definedName name="CRFIFACPTEG__6242____ANTANM1\Id_CR_SF_">'FAM-SAMSAH_SF'!$D$26</definedName>
    <definedName name="CRFIFACPTEG__6242____PRDANN0\FINESS_ET">'FAM-SAMSAH'!$F$26</definedName>
    <definedName name="CRFIFACPTEG__6242____PRDANN0\Id_CR_SF_">'FAM-SAMSAH_SF'!$F$26</definedName>
    <definedName name="CRFIFACPTEG__625_____ANTANM1\FINESS_ET">'FAM-SAMSAH'!$D$27</definedName>
    <definedName name="CRFIFACPTEG__625_____ANTANM1\Id_CR_SF_">'FAM-SAMSAH_SF'!$D$27</definedName>
    <definedName name="CRFIFACPTEG__625_____PRDANN0\FINESS_ET">'FAM-SAMSAH'!$F$27</definedName>
    <definedName name="CRFIFACPTEG__625_____PRDANN0\Id_CR_SF_">'FAM-SAMSAH_SF'!$F$27</definedName>
    <definedName name="CRFIFACPTEG__626_____ANTANM1\FINESS_ET">'FAM-SAMSAH'!$D$28</definedName>
    <definedName name="CRFIFACPTEG__626_____ANTANM1\Id_CR_SF_">'FAM-SAMSAH_SF'!$D$28</definedName>
    <definedName name="CRFIFACPTEG__626_____PRDANN0\FINESS_ET">'FAM-SAMSAH'!$F$28</definedName>
    <definedName name="CRFIFACPTEG__626_____PRDANN0\Id_CR_SF_">'FAM-SAMSAH_SF'!$F$28</definedName>
    <definedName name="CRFIFACPTEG__627_____ANTANM1\FINESS_ET">'FAM-SAMSAH'!$D$66</definedName>
    <definedName name="CRFIFACPTEG__627_____ANTANM1\Id_CR_SF_">'FAM-SAMSAH_SF'!$D$66</definedName>
    <definedName name="CRFIFACPTEG__627_____PRDANN0\FINESS_ET">'FAM-SAMSAH'!$F$66</definedName>
    <definedName name="CRFIFACPTEG__627_____PRDANN0\Id_CR_SF_">'FAM-SAMSAH_SF'!$F$66</definedName>
    <definedName name="CRFIFACPTEG__6281____ANTANM1\FINESS_ET">'FAM-SAMSAH'!$D$29</definedName>
    <definedName name="CRFIFACPTEG__6281____ANTANM1\Id_CR_SF_">'FAM-SAMSAH_SF'!$D$29</definedName>
    <definedName name="CRFIFACPTEG__6281____PRDANN0\FINESS_ET">'FAM-SAMSAH'!$F$29</definedName>
    <definedName name="CRFIFACPTEG__6281____PRDANN0\Id_CR_SF_">'FAM-SAMSAH_SF'!$F$29</definedName>
    <definedName name="CRFIFACPTEG__6282____ANTANM1\FINESS_ET">'FAM-SAMSAH'!$D$30</definedName>
    <definedName name="CRFIFACPTEG__6282____ANTANM1\Id_CR_SF_">'FAM-SAMSAH_SF'!$D$30</definedName>
    <definedName name="CRFIFACPTEG__6282____PRDANN0\FINESS_ET">'FAM-SAMSAH'!$F$30</definedName>
    <definedName name="CRFIFACPTEG__6282____PRDANN0\Id_CR_SF_">'FAM-SAMSAH_SF'!$F$30</definedName>
    <definedName name="CRFIFACPTEG__6283____ANTANM1\FINESS_ET">'FAM-SAMSAH'!$D$31</definedName>
    <definedName name="CRFIFACPTEG__6283____ANTANM1\Id_CR_SF_">'FAM-SAMSAH_SF'!$D$31</definedName>
    <definedName name="CRFIFACPTEG__6283____PRDANN0\FINESS_ET">'FAM-SAMSAH'!$F$31</definedName>
    <definedName name="CRFIFACPTEG__6283____PRDANN0\Id_CR_SF_">'FAM-SAMSAH_SF'!$F$31</definedName>
    <definedName name="CRFIFACPTEG__6284____ANTANM1\FINESS_ET">'FAM-SAMSAH'!$D$32</definedName>
    <definedName name="CRFIFACPTEG__6284____ANTANM1\Id_CR_SF_">'FAM-SAMSAH_SF'!$D$32</definedName>
    <definedName name="CRFIFACPTEG__6284____PRDANN0\FINESS_ET">'FAM-SAMSAH'!$F$32</definedName>
    <definedName name="CRFIFACPTEG__6284____PRDANN0\Id_CR_SF_">'FAM-SAMSAH_SF'!$F$32</definedName>
    <definedName name="CRFIFACPTEG__6287_88_ANTANM1\FINESS_ET">'FAM-SAMSAH'!$D$33</definedName>
    <definedName name="CRFIFACPTEG__6287_88_ANTANM1\Id_CR_SF_">'FAM-SAMSAH_SF'!$D$33</definedName>
    <definedName name="CRFIFACPTEG__6287_88_PRDANN0\FINESS_ET">'FAM-SAMSAH'!$F$33</definedName>
    <definedName name="CRFIFACPTEG__6287_88_PRDANN0\Id_CR_SF_">'FAM-SAMSAH_SF'!$F$33</definedName>
    <definedName name="CRFIFACPTEG__629_____ANTANM1\FINESS_ET">'FAM-SAMSAH'!$D$136</definedName>
    <definedName name="CRFIFACPTEG__629_____ANTANM1\Id_CR_SF_">'FAM-SAMSAH_SF'!$D$136</definedName>
    <definedName name="CRFIFACPTEG__629_____PRDANN0\FINESS_ET">'FAM-SAMSAH'!$F$136</definedName>
    <definedName name="CRFIFACPTEG__629_____PRDANN0\Id_CR_SF_">'FAM-SAMSAH_SF'!$F$136</definedName>
    <definedName name="CRFIFACPTEG__631_____ANTANM1\FINESS_ET">'FAM-SAMSAH'!$D$42</definedName>
    <definedName name="CRFIFACPTEG__631_____ANTANM1\Id_CR_SF_">'FAM-SAMSAH_SF'!$D$42</definedName>
    <definedName name="CRFIFACPTEG__631_____PRDANN0\FINESS_ET">'FAM-SAMSAH'!$F$42</definedName>
    <definedName name="CRFIFACPTEG__631_____PRDANN0\Id_CR_SF_">'FAM-SAMSAH_SF'!$F$42</definedName>
    <definedName name="CRFIFACPTEG__633_____ANTANM1\FINESS_ET">'FAM-SAMSAH'!$D$43</definedName>
    <definedName name="CRFIFACPTEG__633_____ANTANM1\Id_CR_SF_">'FAM-SAMSAH_SF'!$D$43</definedName>
    <definedName name="CRFIFACPTEG__633_____PRDANN0\FINESS_ET">'FAM-SAMSAH'!$F$43</definedName>
    <definedName name="CRFIFACPTEG__633_____PRDANN0\Id_CR_SF_">'FAM-SAMSAH_SF'!$F$43</definedName>
    <definedName name="CRFIFACPTEG__635_____ANTANM1\FINESS_ET">'FAM-SAMSAH'!$D$67</definedName>
    <definedName name="CRFIFACPTEG__635_____ANTANM1\Id_CR_SF_">'FAM-SAMSAH_SF'!$D$67</definedName>
    <definedName name="CRFIFACPTEG__635_____PRDANN0\FINESS_ET">'FAM-SAMSAH'!$F$67</definedName>
    <definedName name="CRFIFACPTEG__635_____PRDANN0\Id_CR_SF_">'FAM-SAMSAH_SF'!$F$67</definedName>
    <definedName name="CRFIFACPTEG__637_____ANTANM1\FINESS_ET">'FAM-SAMSAH'!$D$68</definedName>
    <definedName name="CRFIFACPTEG__637_____ANTANM1\Id_CR_SF_">'FAM-SAMSAH_SF'!$D$68</definedName>
    <definedName name="CRFIFACPTEG__637_____PRDANN0\FINESS_ET">'FAM-SAMSAH'!$F$68</definedName>
    <definedName name="CRFIFACPTEG__637_____PRDANN0\Id_CR_SF_">'FAM-SAMSAH_SF'!$F$68</definedName>
    <definedName name="CRFIFACPTEG__641_____ANTANM1\FINESS_ET">'FAM-SAMSAH'!$D$44</definedName>
    <definedName name="CRFIFACPTEG__641_____ANTANM1\Id_CR_SF_">'FAM-SAMSAH_SF'!$D$44</definedName>
    <definedName name="CRFIFACPTEG__641_____PRDANN0\FINESS_ET">'FAM-SAMSAH'!$F$44</definedName>
    <definedName name="CRFIFACPTEG__641_____PRDANN0\Id_CR_SF_">'FAM-SAMSAH_SF'!$F$44</definedName>
    <definedName name="CRFIFACPTEG__6419____ANTANM1\FINESS_ET">'FAM-SAMSAH'!$D$137</definedName>
    <definedName name="CRFIFACPTEG__6419____ANTANM1\Id_CR_SF_">'FAM-SAMSAH_SF'!$D$137</definedName>
    <definedName name="CRFIFACPTEG__6419____PRDANN0\FINESS_ET">'FAM-SAMSAH'!$F$137</definedName>
    <definedName name="CRFIFACPTEG__6419____PRDANN0\Id_CR_SF_">'FAM-SAMSAH_SF'!$F$137</definedName>
    <definedName name="CRFIFACPTEG__642_____ANTANM1\FINESS_ET">'FAM-SAMSAH'!$D$45</definedName>
    <definedName name="CRFIFACPTEG__642_____ANTANM1\Id_CR_SF_">'FAM-SAMSAH_SF'!$D$45</definedName>
    <definedName name="CRFIFACPTEG__642_____PRDANN0\FINESS_ET">'FAM-SAMSAH'!$F$45</definedName>
    <definedName name="CRFIFACPTEG__642_____PRDANN0\Id_CR_SF_">'FAM-SAMSAH_SF'!$F$45</definedName>
    <definedName name="CRFIFACPTEG__6429____ANTANM1\FINESS_ET">'FAM-SAMSAH'!$D$138</definedName>
    <definedName name="CRFIFACPTEG__6429____ANTANM1\Id_CR_SF_">'FAM-SAMSAH_SF'!$D$138</definedName>
    <definedName name="CRFIFACPTEG__6429____PRDANN0\FINESS_ET">'FAM-SAMSAH'!$F$138</definedName>
    <definedName name="CRFIFACPTEG__6429____PRDANN0\Id_CR_SF_">'FAM-SAMSAH_SF'!$F$138</definedName>
    <definedName name="CRFIFACPTEG__643_____ANTANM1\FINESS_ET">'FAM-SAMSAH'!$D$46</definedName>
    <definedName name="CRFIFACPTEG__643_____ANTANM1\Id_CR_SF_">'FAM-SAMSAH_SF'!$D$46</definedName>
    <definedName name="CRFIFACPTEG__643_____PRDANN0\FINESS_ET">'FAM-SAMSAH'!$F$46</definedName>
    <definedName name="CRFIFACPTEG__643_____PRDANN0\Id_CR_SF_">'FAM-SAMSAH_SF'!$F$46</definedName>
    <definedName name="CRFIFACPTEG__6439____ANTANM1\FINESS_ET">'FAM-SAMSAH'!$D$139</definedName>
    <definedName name="CRFIFACPTEG__6439____ANTANM1\Id_CR_SF_">'FAM-SAMSAH_SF'!$D$139</definedName>
    <definedName name="CRFIFACPTEG__6439____PRDANN0\FINESS_ET">'FAM-SAMSAH'!$F$139</definedName>
    <definedName name="CRFIFACPTEG__6439____PRDANN0\Id_CR_SF_">'FAM-SAMSAH_SF'!$F$139</definedName>
    <definedName name="CRFIFACPTEG__645_____ANTANM1\FINESS_ET">'FAM-SAMSAH'!$D$47</definedName>
    <definedName name="CRFIFACPTEG__645_____ANTANM1\Id_CR_SF_">'FAM-SAMSAH_SF'!$D$47</definedName>
    <definedName name="CRFIFACPTEG__645_____PRDANN0\FINESS_ET">'FAM-SAMSAH'!$F$47</definedName>
    <definedName name="CRFIFACPTEG__645_____PRDANN0\Id_CR_SF_">'FAM-SAMSAH_SF'!$F$47</definedName>
    <definedName name="CRFIFACPTEG__6459_69_ANTANM1\FINESS_ET">'FAM-SAMSAH'!$D$140</definedName>
    <definedName name="CRFIFACPTEG__6459_69_ANTANM1\Id_CR_SF_">'FAM-SAMSAH_SF'!$D$140</definedName>
    <definedName name="CRFIFACPTEG__6459_69_PRDANN0\FINESS_ET">'FAM-SAMSAH'!$F$140</definedName>
    <definedName name="CRFIFACPTEG__6459_69_PRDANN0\Id_CR_SF_">'FAM-SAMSAH_SF'!$F$140</definedName>
    <definedName name="CRFIFACPTEG__646_____ANTANM1\FINESS_ET">'FAM-SAMSAH'!$D$48</definedName>
    <definedName name="CRFIFACPTEG__646_____ANTANM1\Id_CR_SF_">'FAM-SAMSAH_SF'!$D$48</definedName>
    <definedName name="CRFIFACPTEG__646_____PRDANN0\FINESS_ET">'FAM-SAMSAH'!$F$48</definedName>
    <definedName name="CRFIFACPTEG__646_____PRDANN0\Id_CR_SF_">'FAM-SAMSAH_SF'!$F$48</definedName>
    <definedName name="CRFIFACPTEG__647_____ANTANM1\FINESS_ET">'FAM-SAMSAH'!$D$49</definedName>
    <definedName name="CRFIFACPTEG__647_____ANTANM1\Id_CR_SF_">'FAM-SAMSAH_SF'!$D$49</definedName>
    <definedName name="CRFIFACPTEG__647_____PRDANN0\FINESS_ET">'FAM-SAMSAH'!$F$49</definedName>
    <definedName name="CRFIFACPTEG__647_____PRDANN0\Id_CR_SF_">'FAM-SAMSAH_SF'!$F$49</definedName>
    <definedName name="CRFIFACPTEG__648_____ANTANM1\FINESS_ET">'FAM-SAMSAH'!$D$50</definedName>
    <definedName name="CRFIFACPTEG__648_____ANTANM1\Id_CR_SF_">'FAM-SAMSAH_SF'!$D$50</definedName>
    <definedName name="CRFIFACPTEG__648_____PRDANN0\FINESS_ET">'FAM-SAMSAH'!$F$50</definedName>
    <definedName name="CRFIFACPTEG__648_____PRDANN0\Id_CR_SF_">'FAM-SAMSAH_SF'!$F$50</definedName>
    <definedName name="CRFIFACPTEG__6489____ANTANM1\FINESS_ET">'FAM-SAMSAH'!$D$141</definedName>
    <definedName name="CRFIFACPTEG__6489____ANTANM1\Id_CR_SF_">'FAM-SAMSAH_SF'!$D$141</definedName>
    <definedName name="CRFIFACPTEG__6489____PRDANN0\FINESS_ET">'FAM-SAMSAH'!$F$141</definedName>
    <definedName name="CRFIFACPTEG__6489____PRDANN0\Id_CR_SF_">'FAM-SAMSAH_SF'!$F$141</definedName>
    <definedName name="CRFIFACPTEG__649_____ANTANM1\FINESS_ET">'FAM-SAMSAH'!$D$142</definedName>
    <definedName name="CRFIFACPTEG__649_____ANTANM1\Id_CR_SF_">'FAM-SAMSAH_SF'!$D$142</definedName>
    <definedName name="CRFIFACPTEG__649_____PRDANN0\FINESS_ET">'FAM-SAMSAH'!$F$142</definedName>
    <definedName name="CRFIFACPTEG__649_____PRDANN0\Id_CR_SF_">'FAM-SAMSAH_SF'!$F$142</definedName>
    <definedName name="CRFIFACPTEG__651_____ANTANM1\FINESS_ET">'FAM-SAMSAH'!$D$71</definedName>
    <definedName name="CRFIFACPTEG__651_____ANTANM1\Id_CR_SF_">'FAM-SAMSAH_SF'!$D$71</definedName>
    <definedName name="CRFIFACPTEG__651_____PRDANN0\FINESS_ET">'FAM-SAMSAH'!$F$71</definedName>
    <definedName name="CRFIFACPTEG__651_____PRDANN0\Id_CR_SF_">'FAM-SAMSAH_SF'!$F$71</definedName>
    <definedName name="CRFIFACPTEG__653_____ANTANM1\FINESS_ET">'FAM-SAMSAH'!$D$72</definedName>
    <definedName name="CRFIFACPTEG__653_____ANTANM1\Id_CR_SF_">'FAM-SAMSAH_SF'!$D$72</definedName>
    <definedName name="CRFIFACPTEG__653_____PRDANN0\FINESS_ET">'FAM-SAMSAH'!$F$72</definedName>
    <definedName name="CRFIFACPTEG__653_____PRDANN0\Id_CR_SF_">'FAM-SAMSAH_SF'!$F$72</definedName>
    <definedName name="CRFIFACPTEG__654_____ANTANM1\FINESS_ET">'FAM-SAMSAH'!$D$73</definedName>
    <definedName name="CRFIFACPTEG__654_____ANTANM1\Id_CR_SF_">'FAM-SAMSAH_SF'!$D$73</definedName>
    <definedName name="CRFIFACPTEG__654_____PRDANN0\FINESS_ET">'FAM-SAMSAH'!$F$73</definedName>
    <definedName name="CRFIFACPTEG__654_____PRDANN0\Id_CR_SF_">'FAM-SAMSAH_SF'!$F$73</definedName>
    <definedName name="CRFIFACPTEG__655_____ANTANM1\FINESS_ET">'FAM-SAMSAH'!$D$74</definedName>
    <definedName name="CRFIFACPTEG__655_____ANTANM1\Id_CR_SF_">'FAM-SAMSAH_SF'!$D$74</definedName>
    <definedName name="CRFIFACPTEG__655_____PRDANN0\FINESS_ET">'FAM-SAMSAH'!$F$74</definedName>
    <definedName name="CRFIFACPTEG__655_____PRDANN0\Id_CR_SF_">'FAM-SAMSAH_SF'!$F$74</definedName>
    <definedName name="CRFIFACPTEG__657_____ANTANM1\FINESS_ET">'FAM-SAMSAH'!$D$75</definedName>
    <definedName name="CRFIFACPTEG__657_____ANTANM1\Id_CR_SF_">'FAM-SAMSAH_SF'!$D$75</definedName>
    <definedName name="CRFIFACPTEG__657_____PRDANN0\FINESS_ET">'FAM-SAMSAH'!$F$75</definedName>
    <definedName name="CRFIFACPTEG__657_____PRDANN0\Id_CR_SF_">'FAM-SAMSAH_SF'!$F$75</definedName>
    <definedName name="CRFIFACPTEG__658_____ANTANM1\FINESS_ET">'FAM-SAMSAH'!$D$76</definedName>
    <definedName name="CRFIFACPTEG__658_____ANTANM1\Id_CR_SF_">'FAM-SAMSAH_SF'!$D$76</definedName>
    <definedName name="CRFIFACPTEG__658_____PRDANN0\FINESS_ET">'FAM-SAMSAH'!$F$76</definedName>
    <definedName name="CRFIFACPTEG__658_____PRDANN0\Id_CR_SF_">'FAM-SAMSAH_SF'!$F$76</definedName>
    <definedName name="CRFIFACPTEG__66______ANTANM1\FINESS_ET">'FAM-SAMSAH'!$D$79</definedName>
    <definedName name="CRFIFACPTEG__66______ANTANM1\Id_CR_SF_">'FAM-SAMSAH_SF'!$D$79</definedName>
    <definedName name="CRFIFACPTEG__66______PRDANN0\FINESS_ET">'FAM-SAMSAH'!$F$79</definedName>
    <definedName name="CRFIFACPTEG__66______PRDANN0\Id_CR_SF_">'FAM-SAMSAH_SF'!$F$79</definedName>
    <definedName name="CRFIFACPTEG__6611____ANTANM1\FINESS_ET">'FAM-SAMSAH'!$D$143</definedName>
    <definedName name="CRFIFACPTEG__6611____ANTANM1\Id_CR_SF_">'FAM-SAMSAH_SF'!$D$143</definedName>
    <definedName name="CRFIFACPTEG__6611____PRDANN0\FINESS_ET">'FAM-SAMSAH'!$F$143</definedName>
    <definedName name="CRFIFACPTEG__6611____PRDANN0\Id_CR_SF_">'FAM-SAMSAH_SF'!$F$143</definedName>
    <definedName name="CRFIFACPTEG__671_____ANTANM1\FINESS_ET">'FAM-SAMSAH'!$D$82</definedName>
    <definedName name="CRFIFACPTEG__671_____ANTANM1\Id_CR_SF_">'FAM-SAMSAH_SF'!$D$82</definedName>
    <definedName name="CRFIFACPTEG__671_____PRDANN0\FINESS_ET">'FAM-SAMSAH'!$F$82</definedName>
    <definedName name="CRFIFACPTEG__671_____PRDANN0\Id_CR_SF_">'FAM-SAMSAH_SF'!$F$82</definedName>
    <definedName name="CRFIFACPTEG__672_____ANTANM1\FINESS_ET">'FAM-SAMSAH'!$D$83</definedName>
    <definedName name="CRFIFACPTEG__672_____ANTANM1\Id_CR_SF_">'FAM-SAMSAH_SF'!$D$83</definedName>
    <definedName name="CRFIFACPTEG__672_____PRDANN0\FINESS_ET">'FAM-SAMSAH'!$F$83</definedName>
    <definedName name="CRFIFACPTEG__672_____PRDANN0\Id_CR_SF_">'FAM-SAMSAH_SF'!$F$83</definedName>
    <definedName name="CRFIFACPTEG__673_____ANTANM1\FINESS_ET">'FAM-SAMSAH'!$D$84</definedName>
    <definedName name="CRFIFACPTEG__673_____ANTANM1\Id_CR_SF_">'FAM-SAMSAH_SF'!$D$84</definedName>
    <definedName name="CRFIFACPTEG__673_____PRDANN0\FINESS_ET">'FAM-SAMSAH'!$F$84</definedName>
    <definedName name="CRFIFACPTEG__673_____PRDANN0\Id_CR_SF_">'FAM-SAMSAH_SF'!$F$84</definedName>
    <definedName name="CRFIFACPTEG__675_____ANTANM1\FINESS_ET">'FAM-SAMSAH'!$D$85</definedName>
    <definedName name="CRFIFACPTEG__675_____ANTANM1\Id_CR_SF_">'FAM-SAMSAH_SF'!$D$85</definedName>
    <definedName name="CRFIFACPTEG__675_____PRDANN0\FINESS_ET">'FAM-SAMSAH'!$F$85</definedName>
    <definedName name="CRFIFACPTEG__675_____PRDANN0\Id_CR_SF_">'FAM-SAMSAH_SF'!$F$85</definedName>
    <definedName name="CRFIFACPTEG__678_____ANTANM1\FINESS_ET">'FAM-SAMSAH'!$D$86</definedName>
    <definedName name="CRFIFACPTEG__678_____ANTANM1\Id_CR_SF_">'FAM-SAMSAH_SF'!$D$86</definedName>
    <definedName name="CRFIFACPTEG__678_____PRDANN0\FINESS_ET">'FAM-SAMSAH'!$F$86</definedName>
    <definedName name="CRFIFACPTEG__678_____PRDANN0\Id_CR_SF_">'FAM-SAMSAH_SF'!$F$86</definedName>
    <definedName name="CRFIFACPTEG__6811____ANTANM1\FINESS_ET">'FAM-SAMSAH'!$D$89</definedName>
    <definedName name="CRFIFACPTEG__6811____ANTANM1\Id_CR_SF_">'FAM-SAMSAH_SF'!$D$89</definedName>
    <definedName name="CRFIFACPTEG__6811____PRDANN0\FINESS_ET">'FAM-SAMSAH'!$F$89</definedName>
    <definedName name="CRFIFACPTEG__6811____PRDANN0\Id_CR_SF_">'FAM-SAMSAH_SF'!$F$89</definedName>
    <definedName name="CRFIFACPTEG__6812____ANTANM1\FINESS_ET">'FAM-SAMSAH'!$D$90</definedName>
    <definedName name="CRFIFACPTEG__6812____ANTANM1\Id_CR_SF_">'FAM-SAMSAH_SF'!$D$90</definedName>
    <definedName name="CRFIFACPTEG__6812____PRDANN0\FINESS_ET">'FAM-SAMSAH'!$F$90</definedName>
    <definedName name="CRFIFACPTEG__6812____PRDANN0\Id_CR_SF_">'FAM-SAMSAH_SF'!$F$90</definedName>
    <definedName name="CRFIFACPTEG__6815____ANTANM1\FINESS_ET">'FAM-SAMSAH'!$D$91</definedName>
    <definedName name="CRFIFACPTEG__6815____ANTANM1\Id_CR_SF_">'FAM-SAMSAH_SF'!$D$91</definedName>
    <definedName name="CRFIFACPTEG__6815____PRDANN0\FINESS_ET">'FAM-SAMSAH'!$F$91</definedName>
    <definedName name="CRFIFACPTEG__6815____PRDANN0\Id_CR_SF_">'FAM-SAMSAH_SF'!$F$91</definedName>
    <definedName name="CRFIFACPTEG__6816____ANTANM1\FINESS_ET">'FAM-SAMSAH'!$D$92</definedName>
    <definedName name="CRFIFACPTEG__6816____ANTANM1\Id_CR_SF_">'FAM-SAMSAH_SF'!$D$92</definedName>
    <definedName name="CRFIFACPTEG__6816____PRDANN0\FINESS_ET">'FAM-SAMSAH'!$F$92</definedName>
    <definedName name="CRFIFACPTEG__6816____PRDANN0\Id_CR_SF_">'FAM-SAMSAH_SF'!$F$92</definedName>
    <definedName name="CRFIFACPTEG__6817____ANTANM1\FINESS_ET">'FAM-SAMSAH'!$D$93</definedName>
    <definedName name="CRFIFACPTEG__6817____ANTANM1\Id_CR_SF_">'FAM-SAMSAH_SF'!$D$93</definedName>
    <definedName name="CRFIFACPTEG__6817____PRDANN0\FINESS_ET">'FAM-SAMSAH'!$F$93</definedName>
    <definedName name="CRFIFACPTEG__6817____PRDANN0\Id_CR_SF_">'FAM-SAMSAH_SF'!$F$93</definedName>
    <definedName name="CRFIFACPTEG__686_____ANTANM1\FINESS_ET">'FAM-SAMSAH'!$D$94</definedName>
    <definedName name="CRFIFACPTEG__686_____ANTANM1\Id_CR_SF_">'FAM-SAMSAH_SF'!$D$94</definedName>
    <definedName name="CRFIFACPTEG__686_____PRDANN0\FINESS_ET">'FAM-SAMSAH'!$F$94</definedName>
    <definedName name="CRFIFACPTEG__686_____PRDANN0\Id_CR_SF_">'FAM-SAMSAH_SF'!$F$94</definedName>
    <definedName name="CRFIFACPTEG__687_____ANTANM1\FINESS_ET">'FAM-SAMSAH'!$D$95</definedName>
    <definedName name="CRFIFACPTEG__687_____ANTANM1\Id_CR_SF_">'FAM-SAMSAH_SF'!$D$95</definedName>
    <definedName name="CRFIFACPTEG__687_____PRDANN0\FINESS_ET">'FAM-SAMSAH'!$F$95</definedName>
    <definedName name="CRFIFACPTEG__687_____PRDANN0\Id_CR_SF_">'FAM-SAMSAH_SF'!$F$95</definedName>
    <definedName name="CRFIFACPTEG__68725___ANTANM1\FINESS_ET">'FAM-SAMSAH'!$D$96</definedName>
    <definedName name="CRFIFACPTEG__68725___ANTANM1\Id_CR_SF_">'FAM-SAMSAH_SF'!$D$96</definedName>
    <definedName name="CRFIFACPTEG__68725___PRDANN0\FINESS_ET">'FAM-SAMSAH'!$F$96</definedName>
    <definedName name="CRFIFACPTEG__68725___PRDANN0\Id_CR_SF_">'FAM-SAMSAH_SF'!$F$96</definedName>
    <definedName name="CRFIFACPTEG__68741___ANTANM1\FINESS_ET">'FAM-SAMSAH'!$D$97</definedName>
    <definedName name="CRFIFACPTEG__68741___ANTANM1\Id_CR_SF_">'FAM-SAMSAH_SF'!$D$97</definedName>
    <definedName name="CRFIFACPTEG__68741___PRDANN0\FINESS_ET">'FAM-SAMSAH'!$F$97</definedName>
    <definedName name="CRFIFACPTEG__68741___PRDANN0\Id_CR_SF_">'FAM-SAMSAH_SF'!$F$97</definedName>
    <definedName name="CRFIFACPTEG__68742___ANTANM1\FINESS_ET">'FAM-SAMSAH'!$D$98</definedName>
    <definedName name="CRFIFACPTEG__68742___ANTANM1\Id_CR_SF_">'FAM-SAMSAH_SF'!$D$98</definedName>
    <definedName name="CRFIFACPTEG__68742___PRDANN0\FINESS_ET">'FAM-SAMSAH'!$F$98</definedName>
    <definedName name="CRFIFACPTEG__68742___PRDANN0\Id_CR_SF_">'FAM-SAMSAH_SF'!$F$98</definedName>
    <definedName name="CRFIFACPTEG__689_____ANTANM1\FINESS_ET">'FAM-SAMSAH'!$D$99</definedName>
    <definedName name="CRFIFACPTEG__689_____ANTANM1\Id_CR_SF_">'FAM-SAMSAH_SF'!$D$99</definedName>
    <definedName name="CRFIFACPTEG__689_____PRDANN0\FINESS_ET">'FAM-SAMSAH'!$F$99</definedName>
    <definedName name="CRFIFACPTEG__689_____PRDANN0\Id_CR_SF_">'FAM-SAMSAH_SF'!$F$99</definedName>
    <definedName name="CRFIFACPTEG__68921___ANTANM1\FINESS_ET">'FAM-SAMSAH'!$D$100</definedName>
    <definedName name="CRFIFACPTEG__68921___ANTANM1\Id_CR_SF_">'FAM-SAMSAH_SF'!$D$100</definedName>
    <definedName name="CRFIFACPTEG__68921___PRDANN0\FINESS_ET">'FAM-SAMSAH'!$F$100</definedName>
    <definedName name="CRFIFACPTEG__68921___PRDANN0\Id_CR_SF_">'FAM-SAMSAH_SF'!$F$100</definedName>
    <definedName name="CRFIFACPTEG__68922___ANTANM1\FINESS_ET">'FAM-SAMSAH'!$D$101</definedName>
    <definedName name="CRFIFACPTEG__68922___ANTANM1\Id_CR_SF_">'FAM-SAMSAH_SF'!$D$101</definedName>
    <definedName name="CRFIFACPTEG__68922___PRDANN0\FINESS_ET">'FAM-SAMSAH'!$F$101</definedName>
    <definedName name="CRFIFACPTEG__68922___PRDANN0\Id_CR_SF_">'FAM-SAMSAH_SF'!$F$101</definedName>
    <definedName name="CRFIFACPTEG__6895____ANTANM1\FINESS_ET">'FAM-SAMSAH'!$D$102</definedName>
    <definedName name="CRFIFACPTEG__6895____ANTANM1\Id_CR_SF_">'FAM-SAMSAH_SF'!$D$102</definedName>
    <definedName name="CRFIFACPTEG__6895____PRDANN0\FINESS_ET">'FAM-SAMSAH'!$F$102</definedName>
    <definedName name="CRFIFACPTEG__6895____PRDANN0\Id_CR_SF_">'FAM-SAMSAH_SF'!$F$102</definedName>
    <definedName name="CRFIFACPTEG__70______ANTANM1\FINESS_ET">'FAM-SAMSAH'!$D$128</definedName>
    <definedName name="CRFIFACPTEG__70______ANTANM1\Id_CR_SF_">'FAM-SAMSAH_SF'!$D$128</definedName>
    <definedName name="CRFIFACPTEG__70______PRDANN0\FINESS_ET">'FAM-SAMSAH'!$F$128</definedName>
    <definedName name="CRFIFACPTEG__70______PRDANN0\Id_CR_SF_">'FAM-SAMSAH_SF'!$F$128</definedName>
    <definedName name="CRFIFACPTEG__709_____ANTANM1\FINESS_ET">'FAM-SAMSAH'!$D$16</definedName>
    <definedName name="CRFIFACPTEG__709_____ANTANM1\Id_CR_SF_">'FAM-SAMSAH_SF'!$D$16</definedName>
    <definedName name="CRFIFACPTEG__709_____PRDANN0\FINESS_ET">'FAM-SAMSAH'!$F$16</definedName>
    <definedName name="CRFIFACPTEG__709_____PRDANN0\Id_CR_SF_">'FAM-SAMSAH_SF'!$F$16</definedName>
    <definedName name="CRFIFACPTEG__71______ANTANM1\FINESS_ET">'FAM-SAMSAH'!$D$129</definedName>
    <definedName name="CRFIFACPTEG__71______ANTANM1\Id_CR_SF_">'FAM-SAMSAH_SF'!$D$129</definedName>
    <definedName name="CRFIFACPTEG__71______PRDANN0\FINESS_ET">'FAM-SAMSAH'!$F$129</definedName>
    <definedName name="CRFIFACPTEG__71______PRDANN0\Id_CR_SF_">'FAM-SAMSAH_SF'!$F$129</definedName>
    <definedName name="CRFIFACPTEG__713_____ANTANM1\FINESS_ET">'FAM-SAMSAH'!$D$17</definedName>
    <definedName name="CRFIFACPTEG__713_____ANTANM1\Id_CR_SF_">'FAM-SAMSAH_SF'!$D$17</definedName>
    <definedName name="CRFIFACPTEG__713_____PRDANN0\FINESS_ET">'FAM-SAMSAH'!$F$17</definedName>
    <definedName name="CRFIFACPTEG__713_____PRDANN0\Id_CR_SF_">'FAM-SAMSAH_SF'!$F$17</definedName>
    <definedName name="CRFIFACPTEG__72______ANTANM1\FINESS_ET">'FAM-SAMSAH'!$D$130</definedName>
    <definedName name="CRFIFACPTEG__72______ANTANM1\Id_CR_SF_">'FAM-SAMSAH_SF'!$D$130</definedName>
    <definedName name="CRFIFACPTEG__72______PRDANN0\FINESS_ET">'FAM-SAMSAH'!$F$130</definedName>
    <definedName name="CRFIFACPTEG__72______PRDANN0\Id_CR_SF_">'FAM-SAMSAH_SF'!$F$130</definedName>
    <definedName name="CRFIFACPTEG__731_____ANTANM1\FINESS_ET">'FAM-SAMSAH'!$D$115</definedName>
    <definedName name="CRFIFACPTEG__731_____ANTANM1\Id_CR_SF_">'FAM-SAMSAH_SF'!$D$115</definedName>
    <definedName name="CRFIFACPTEG__731_____PRDANN0\FINESS_ET">'FAM-SAMSAH'!$F$115</definedName>
    <definedName name="CRFIFACPTEG__731_____PRDANN0\Id_CR_SF_">'FAM-SAMSAH_SF'!$F$115</definedName>
    <definedName name="CRFIFACPTEG__7312152_ANTANM1\FINESS_ET">'FAM-SAMSAH'!$D$116</definedName>
    <definedName name="CRFIFACPTEG__7312152_ANTANM1\Id_CR_SF_">'FAM-SAMSAH_SF'!$D$116</definedName>
    <definedName name="CRFIFACPTEG__7312152_PRDANN0\FINESS_ET">'FAM-SAMSAH'!$F$116</definedName>
    <definedName name="CRFIFACPTEG__7312152_PRDANN0\Id_CR_SF_">'FAM-SAMSAH_SF'!$F$116</definedName>
    <definedName name="CRFIFACPTEG__732_____ANTANM1\FINESS_ET">'FAM-SAMSAH'!$D$117</definedName>
    <definedName name="CRFIFACPTEG__732_____ANTANM1\Id_CR_SF_">'FAM-SAMSAH_SF'!$D$117</definedName>
    <definedName name="CRFIFACPTEG__732_____PRDANN0\FINESS_ET">'FAM-SAMSAH'!$F$117</definedName>
    <definedName name="CRFIFACPTEG__732_____PRDANN0\Id_CR_SF_">'FAM-SAMSAH_SF'!$F$117</definedName>
    <definedName name="CRFIFACPTEG__733_____ANTANM1\FINESS_ET">'FAM-SAMSAH'!$D$118</definedName>
    <definedName name="CRFIFACPTEG__733_____ANTANM1\Id_CR_SF_">'FAM-SAMSAH_SF'!$D$118</definedName>
    <definedName name="CRFIFACPTEG__733_____PRDANN0\FINESS_ET">'FAM-SAMSAH'!$F$118</definedName>
    <definedName name="CRFIFACPTEG__733_____PRDANN0\Id_CR_SF_">'FAM-SAMSAH_SF'!$F$118</definedName>
    <definedName name="CRFIFACPTEG__734_____ANTANM1\FINESS_ET">'FAM-SAMSAH'!$D$119</definedName>
    <definedName name="CRFIFACPTEG__734_____ANTANM1\Id_CR_SF_">'FAM-SAMSAH_SF'!$D$119</definedName>
    <definedName name="CRFIFACPTEG__734_____PRDANN0\FINESS_ET">'FAM-SAMSAH'!$F$119</definedName>
    <definedName name="CRFIFACPTEG__734_____PRDANN0\Id_CR_SF_">'FAM-SAMSAH_SF'!$F$119</definedName>
    <definedName name="CRFIFACPTEG__738_____ANTANM1\FINESS_ET">'FAM-SAMSAH'!$D$120</definedName>
    <definedName name="CRFIFACPTEG__738_____ANTANM1\Id_CR_SF_">'FAM-SAMSAH_SF'!$D$120</definedName>
    <definedName name="CRFIFACPTEG__738_____PRDANN0\FINESS_ET">'FAM-SAMSAH'!$F$120</definedName>
    <definedName name="CRFIFACPTEG__738_____PRDANN0\Id_CR_SF_">'FAM-SAMSAH_SF'!$F$120</definedName>
    <definedName name="CRFIFACPTEG__74______ANTANM1\FINESS_ET">'FAM-SAMSAH'!$D$131</definedName>
    <definedName name="CRFIFACPTEG__74______ANTANM1\Id_CR_SF_">'FAM-SAMSAH_SF'!$D$131</definedName>
    <definedName name="CRFIFACPTEG__74______PRDANN0\FINESS_ET">'FAM-SAMSAH'!$F$131</definedName>
    <definedName name="CRFIFACPTEG__74______PRDANN0\Id_CR_SF_">'FAM-SAMSAH_SF'!$F$131</definedName>
    <definedName name="CRFIFACPTEG__75______ANTANM1\FINESS_ET">'FAM-SAMSAH'!$D$132</definedName>
    <definedName name="CRFIFACPTEG__75______ANTANM1\Id_CR_SF_">'FAM-SAMSAH_SF'!$D$132</definedName>
    <definedName name="CRFIFACPTEG__75______PRDANN0\FINESS_ET">'FAM-SAMSAH'!$F$132</definedName>
    <definedName name="CRFIFACPTEG__75______PRDANN0\Id_CR_SF_">'FAM-SAMSAH_SF'!$F$132</definedName>
    <definedName name="CRFIFACPTEG__76______ANTANM1\FINESS_ET">'FAM-SAMSAH'!$D$151</definedName>
    <definedName name="CRFIFACPTEG__76______ANTANM1\Id_CR_SF_">'FAM-SAMSAH_SF'!$D$151</definedName>
    <definedName name="CRFIFACPTEG__76______PRDANN0\FINESS_ET">'FAM-SAMSAH'!$F$151</definedName>
    <definedName name="CRFIFACPTEG__76______PRDANN0\Id_CR_SF_">'FAM-SAMSAH_SF'!$F$151</definedName>
    <definedName name="CRFIFACPTEG__771_____ANTANM1\FINESS_ET">'FAM-SAMSAH'!$D$154</definedName>
    <definedName name="CRFIFACPTEG__771_____ANTANM1\Id_CR_SF_">'FAM-SAMSAH_SF'!$D$154</definedName>
    <definedName name="CRFIFACPTEG__771_____PRDANN0\FINESS_ET">'FAM-SAMSAH'!$F$154</definedName>
    <definedName name="CRFIFACPTEG__771_____PRDANN0\Id_CR_SF_">'FAM-SAMSAH_SF'!$F$154</definedName>
    <definedName name="CRFIFACPTEG__773_____ANTANM1\FINESS_ET">'FAM-SAMSAH'!$D$155</definedName>
    <definedName name="CRFIFACPTEG__773_____ANTANM1\Id_CR_SF_">'FAM-SAMSAH_SF'!$D$155</definedName>
    <definedName name="CRFIFACPTEG__773_____PRDANN0\FINESS_ET">'FAM-SAMSAH'!$F$155</definedName>
    <definedName name="CRFIFACPTEG__773_____PRDANN0\Id_CR_SF_">'FAM-SAMSAH_SF'!$F$155</definedName>
    <definedName name="CRFIFACPTEG__775_____ANTANM1\FINESS_ET">'FAM-SAMSAH'!$D$156</definedName>
    <definedName name="CRFIFACPTEG__775_____ANTANM1\Id_CR_SF_">'FAM-SAMSAH_SF'!$D$156</definedName>
    <definedName name="CRFIFACPTEG__775_____PRDANN0\FINESS_ET">'FAM-SAMSAH'!$F$156</definedName>
    <definedName name="CRFIFACPTEG__775_____PRDANN0\Id_CR_SF_">'FAM-SAMSAH_SF'!$F$156</definedName>
    <definedName name="CRFIFACPTEG__777_____ANTANM1\FINESS_ET">'FAM-SAMSAH'!$D$157</definedName>
    <definedName name="CRFIFACPTEG__777_____ANTANM1\Id_CR_SF_">'FAM-SAMSAH_SF'!$D$157</definedName>
    <definedName name="CRFIFACPTEG__777_____PRDANN0\FINESS_ET">'FAM-SAMSAH'!$F$157</definedName>
    <definedName name="CRFIFACPTEG__777_____PRDANN0\Id_CR_SF_">'FAM-SAMSAH_SF'!$F$157</definedName>
    <definedName name="CRFIFACPTEG__778_____ANTANM1\FINESS_ET">'FAM-SAMSAH'!$D$158</definedName>
    <definedName name="CRFIFACPTEG__778_____ANTANM1\Id_CR_SF_">'FAM-SAMSAH_SF'!$D$158</definedName>
    <definedName name="CRFIFACPTEG__778_____PRDANN0\FINESS_ET">'FAM-SAMSAH'!$F$158</definedName>
    <definedName name="CRFIFACPTEG__778_____PRDANN0\Id_CR_SF_">'FAM-SAMSAH_SF'!$F$158</definedName>
    <definedName name="CRFIFACPTEG__7781____ANTANM1\FINESS_ET">'FAM-SAMSAH'!$D$159</definedName>
    <definedName name="CRFIFACPTEG__7781____ANTANM1\Id_CR_SF_">'FAM-SAMSAH_SF'!$D$159</definedName>
    <definedName name="CRFIFACPTEG__7781____PRDANN0\FINESS_ET">'FAM-SAMSAH'!$F$159</definedName>
    <definedName name="CRFIFACPTEG__7781____PRDANN0\Id_CR_SF_">'FAM-SAMSAH_SF'!$F$159</definedName>
    <definedName name="CRFIFACPTEG__7811____ANTANM1\FINESS_ET">'FAM-SAMSAH'!$D$162</definedName>
    <definedName name="CRFIFACPTEG__7811____ANTANM1\Id_CR_SF_">'FAM-SAMSAH_SF'!$D$162</definedName>
    <definedName name="CRFIFACPTEG__7811____PRDANN0\FINESS_ET">'FAM-SAMSAH'!$F$162</definedName>
    <definedName name="CRFIFACPTEG__7811____PRDANN0\Id_CR_SF_">'FAM-SAMSAH_SF'!$F$162</definedName>
    <definedName name="CRFIFACPTEG__7815____ANTANM1\FINESS_ET">'FAM-SAMSAH'!$D$163</definedName>
    <definedName name="CRFIFACPTEG__7815____ANTANM1\Id_CR_SF_">'FAM-SAMSAH_SF'!$D$163</definedName>
    <definedName name="CRFIFACPTEG__7815____PRDANN0\FINESS_ET">'FAM-SAMSAH'!$F$163</definedName>
    <definedName name="CRFIFACPTEG__7815____PRDANN0\Id_CR_SF_">'FAM-SAMSAH_SF'!$F$163</definedName>
    <definedName name="CRFIFACPTEG__7816____ANTANM1\FINESS_ET">'FAM-SAMSAH'!$D$164</definedName>
    <definedName name="CRFIFACPTEG__7816____ANTANM1\Id_CR_SF_">'FAM-SAMSAH_SF'!$D$164</definedName>
    <definedName name="CRFIFACPTEG__7816____PRDANN0\FINESS_ET">'FAM-SAMSAH'!$F$164</definedName>
    <definedName name="CRFIFACPTEG__7816____PRDANN0\Id_CR_SF_">'FAM-SAMSAH_SF'!$F$164</definedName>
    <definedName name="CRFIFACPTEG__7817____ANTANM1\FINESS_ET">'FAM-SAMSAH'!$D$165</definedName>
    <definedName name="CRFIFACPTEG__7817____ANTANM1\Id_CR_SF_">'FAM-SAMSAH_SF'!$D$165</definedName>
    <definedName name="CRFIFACPTEG__7817____PRDANN0\FINESS_ET">'FAM-SAMSAH'!$F$165</definedName>
    <definedName name="CRFIFACPTEG__7817____PRDANN0\Id_CR_SF_">'FAM-SAMSAH_SF'!$F$165</definedName>
    <definedName name="CRFIFACPTEG__786_____ANTANM1\FINESS_ET">'FAM-SAMSAH'!$D$166</definedName>
    <definedName name="CRFIFACPTEG__786_____ANTANM1\Id_CR_SF_">'FAM-SAMSAH_SF'!$D$166</definedName>
    <definedName name="CRFIFACPTEG__786_____PRDANN0\FINESS_ET">'FAM-SAMSAH'!$F$166</definedName>
    <definedName name="CRFIFACPTEG__786_____PRDANN0\Id_CR_SF_">'FAM-SAMSAH_SF'!$F$166</definedName>
    <definedName name="CRFIFACPTEG__787_____ANTANM1\FINESS_ET">'FAM-SAMSAH'!$D$167</definedName>
    <definedName name="CRFIFACPTEG__787_____ANTANM1\Id_CR_SF_">'FAM-SAMSAH_SF'!$D$167</definedName>
    <definedName name="CRFIFACPTEG__787_____PRDANN0\FINESS_ET">'FAM-SAMSAH'!$F$167</definedName>
    <definedName name="CRFIFACPTEG__787_____PRDANN0\Id_CR_SF_">'FAM-SAMSAH_SF'!$F$167</definedName>
    <definedName name="CRFIFACPTEG__78725___ANTANM1\FINESS_ET">'FAM-SAMSAH'!$D$168</definedName>
    <definedName name="CRFIFACPTEG__78725___ANTANM1\Id_CR_SF_">'FAM-SAMSAH_SF'!$D$168</definedName>
    <definedName name="CRFIFACPTEG__78725___PRDANN0\FINESS_ET">'FAM-SAMSAH'!$F$168</definedName>
    <definedName name="CRFIFACPTEG__78725___PRDANN0\Id_CR_SF_">'FAM-SAMSAH_SF'!$F$168</definedName>
    <definedName name="CRFIFACPTEG__78741___ANTANM1\FINESS_ET">'FAM-SAMSAH'!$D$169</definedName>
    <definedName name="CRFIFACPTEG__78741___ANTANM1\Id_CR_SF_">'FAM-SAMSAH_SF'!$D$169</definedName>
    <definedName name="CRFIFACPTEG__78741___PRDANN0\FINESS_ET">'FAM-SAMSAH'!$F$169</definedName>
    <definedName name="CRFIFACPTEG__78741___PRDANN0\Id_CR_SF_">'FAM-SAMSAH_SF'!$F$169</definedName>
    <definedName name="CRFIFACPTEG__78742___ANTANM1\FINESS_ET">'FAM-SAMSAH'!$D$170</definedName>
    <definedName name="CRFIFACPTEG__78742___ANTANM1\Id_CR_SF_">'FAM-SAMSAH_SF'!$D$170</definedName>
    <definedName name="CRFIFACPTEG__78742___PRDANN0\FINESS_ET">'FAM-SAMSAH'!$F$170</definedName>
    <definedName name="CRFIFACPTEG__78742___PRDANN0\Id_CR_SF_">'FAM-SAMSAH_SF'!$F$170</definedName>
    <definedName name="CRFIFACPTEG__789_____ANTANM1\FINESS_ET">'FAM-SAMSAH'!$D$171</definedName>
    <definedName name="CRFIFACPTEG__789_____ANTANM1\Id_CR_SF_">'FAM-SAMSAH_SF'!$D$171</definedName>
    <definedName name="CRFIFACPTEG__789_____PRDANN0\FINESS_ET">'FAM-SAMSAH'!$F$171</definedName>
    <definedName name="CRFIFACPTEG__789_____PRDANN0\Id_CR_SF_">'FAM-SAMSAH_SF'!$F$171</definedName>
    <definedName name="CRFIFACPTEG__78921___ANTANM1\FINESS_ET">'FAM-SAMSAH'!$D$172</definedName>
    <definedName name="CRFIFACPTEG__78921___ANTANM1\Id_CR_SF_">'FAM-SAMSAH_SF'!$D$172</definedName>
    <definedName name="CRFIFACPTEG__78921___PRDANN0\FINESS_ET">'FAM-SAMSAH'!$F$172</definedName>
    <definedName name="CRFIFACPTEG__78921___PRDANN0\Id_CR_SF_">'FAM-SAMSAH_SF'!$F$172</definedName>
    <definedName name="CRFIFACPTEG__78922___ANTANM1\FINESS_ET">'FAM-SAMSAH'!$D$173</definedName>
    <definedName name="CRFIFACPTEG__78922___ANTANM1\Id_CR_SF_">'FAM-SAMSAH_SF'!$D$173</definedName>
    <definedName name="CRFIFACPTEG__78922___PRDANN0\FINESS_ET">'FAM-SAMSAH'!$F$173</definedName>
    <definedName name="CRFIFACPTEG__78922___PRDANN0\Id_CR_SF_">'FAM-SAMSAH_SF'!$F$173</definedName>
    <definedName name="CRFIFACPTEG__7895____ANTANM1\FINESS_ET">'FAM-SAMSAH'!$D$174</definedName>
    <definedName name="CRFIFACPTEG__7895____ANTANM1\Id_CR_SF_">'FAM-SAMSAH_SF'!$D$174</definedName>
    <definedName name="CRFIFACPTEG__7895____PRDANN0\FINESS_ET">'FAM-SAMSAH'!$F$174</definedName>
    <definedName name="CRFIFACPTEG__7895____PRDANN0\Id_CR_SF_">'FAM-SAMSAH_SF'!$F$174</definedName>
    <definedName name="CRFIFACPTEG__79______ANTANM1\FINESS_ET">'FAM-SAMSAH'!$D$175</definedName>
    <definedName name="CRFIFACPTEG__79______ANTANM1\Id_CR_SF_">'FAM-SAMSAH_SF'!$D$175</definedName>
    <definedName name="CRFIFACPTEG__79______PRDANN0\FINESS_ET">'FAM-SAMSAH'!$F$175</definedName>
    <definedName name="CRFIFACPTEG__79______PRDANN0\Id_CR_SF_">'FAM-SAMSAH_SF'!$F$175</definedName>
    <definedName name="CRFIFACPTEG__RANDEFI_ANTANM1\FINESS_ET">'FAM-SAMSAH'!$D$185</definedName>
    <definedName name="CRFIFACPTEG__RANDEFI_ANTANM1\Id_CR_SF_">'FAM-SAMSAH_SF'!$D$185</definedName>
    <definedName name="CRFIFACPTEG__RANDEFI_PRDANN0\FINESS_ET">'FAM-SAMSAH'!$F$185</definedName>
    <definedName name="CRFIFACPTEG__RANDEFI_PRDANN0\Id_CR_SF_">'FAM-SAMSAH_SF'!$F$185</definedName>
    <definedName name="CRFIFACPTEG__RANEXCEDANTANM1\FINESS_ET">'FAM-SAMSAH'!$D$186</definedName>
    <definedName name="CRFIFACPTEG__RANEXCEDANTANM1\Id_CR_SF_">'FAM-SAMSAH_SF'!$D$186</definedName>
    <definedName name="CRFIFACPTEG__RANEXCEDPRDANN0\FINESS_ET">'FAM-SAMSAH'!$F$186</definedName>
    <definedName name="CRFIFACPTEG__RANEXCEDPRDANN0\Id_CR_SF_">'FAM-SAMSAH_SF'!$F$186</definedName>
    <definedName name="CRFIFACPTES__60______ANTANM1\FINESS_ET">'FAM-SAMSAH'!$E$15</definedName>
    <definedName name="CRFIFACPTES__60______ANTANM1\Id_CR_SF_">'FAM-SAMSAH_SF'!$E$15</definedName>
    <definedName name="CRFIFACPTES__60______PRDANN0\FINESS_ET">'FAM-SAMSAH'!$G$15</definedName>
    <definedName name="CRFIFACPTES__60______PRDANN0\Id_CR_SF_">'FAM-SAMSAH_SF'!$G$15</definedName>
    <definedName name="CRFIFACPTES__603_____ANTANM1\FINESS_ET">'FAM-SAMSAH'!$E$133</definedName>
    <definedName name="CRFIFACPTES__603_____ANTANM1\Id_CR_SF_">'FAM-SAMSAH_SF'!$E$133</definedName>
    <definedName name="CRFIFACPTES__603_____PRDANN0\FINESS_ET">'FAM-SAMSAH'!$G$133</definedName>
    <definedName name="CRFIFACPTES__603_____PRDANN0\Id_CR_SF_">'FAM-SAMSAH_SF'!$G$133</definedName>
    <definedName name="CRFIFACPTES__609_____ANTANM1\FINESS_ET">'FAM-SAMSAH'!$E$134</definedName>
    <definedName name="CRFIFACPTES__609_____ANTANM1\Id_CR_SF_">'FAM-SAMSAH_SF'!$E$134</definedName>
    <definedName name="CRFIFACPTES__609_____PRDANN0\FINESS_ET">'FAM-SAMSAH'!$G$134</definedName>
    <definedName name="CRFIFACPTES__609_____PRDANN0\Id_CR_SF_">'FAM-SAMSAH_SF'!$G$134</definedName>
    <definedName name="CRFIFACPTES__6111____ANTANM1\FINESS_ET">'FAM-SAMSAH'!$E$20</definedName>
    <definedName name="CRFIFACPTES__6111____ANTANM1\Id_CR_SF_">'FAM-SAMSAH_SF'!$E$20</definedName>
    <definedName name="CRFIFACPTES__6111____PRDANN0\FINESS_ET">'FAM-SAMSAH'!$G$20</definedName>
    <definedName name="CRFIFACPTES__6111____PRDANN0\Id_CR_SF_">'FAM-SAMSAH_SF'!$G$20</definedName>
    <definedName name="CRFIFACPTES__6112____ANTANM1\FINESS_ET">'FAM-SAMSAH'!$E$21</definedName>
    <definedName name="CRFIFACPTES__6112____ANTANM1\Id_CR_SF_">'FAM-SAMSAH_SF'!$E$21</definedName>
    <definedName name="CRFIFACPTES__6112____PRDANN0\FINESS_ET">'FAM-SAMSAH'!$G$21</definedName>
    <definedName name="CRFIFACPTES__6112____PRDANN0\Id_CR_SF_">'FAM-SAMSAH_SF'!$G$21</definedName>
    <definedName name="CRFIFACPTES__6118____ANTANM1\FINESS_ET">'FAM-SAMSAH'!$E$22</definedName>
    <definedName name="CRFIFACPTES__6118____ANTANM1\Id_CR_SF_">'FAM-SAMSAH_SF'!$E$22</definedName>
    <definedName name="CRFIFACPTES__6118____PRDANN0\FINESS_ET">'FAM-SAMSAH'!$G$22</definedName>
    <definedName name="CRFIFACPTES__6118____PRDANN0\Id_CR_SF_">'FAM-SAMSAH_SF'!$G$22</definedName>
    <definedName name="CRFIFACPTES__612_____ANTANM1\FINESS_ET">'FAM-SAMSAH'!$E$58</definedName>
    <definedName name="CRFIFACPTES__612_____ANTANM1\Id_CR_SF_">'FAM-SAMSAH_SF'!$E$58</definedName>
    <definedName name="CRFIFACPTES__612_____PRDANN0\FINESS_ET">'FAM-SAMSAH'!$G$58</definedName>
    <definedName name="CRFIFACPTES__612_____PRDANN0\Id_CR_SF_">'FAM-SAMSAH_SF'!$G$58</definedName>
    <definedName name="CRFIFACPTES__613_____ANTANM1\FINESS_ET">'FAM-SAMSAH'!$E$59</definedName>
    <definedName name="CRFIFACPTES__613_____ANTANM1\Id_CR_SF_">'FAM-SAMSAH_SF'!$E$59</definedName>
    <definedName name="CRFIFACPTES__613_____PRDANN0\FINESS_ET">'FAM-SAMSAH'!$G$59</definedName>
    <definedName name="CRFIFACPTES__613_____PRDANN0\Id_CR_SF_">'FAM-SAMSAH_SF'!$G$59</definedName>
    <definedName name="CRFIFACPTES__614_____ANTANM1\FINESS_ET">'FAM-SAMSAH'!$E$60</definedName>
    <definedName name="CRFIFACPTES__614_____ANTANM1\Id_CR_SF_">'FAM-SAMSAH_SF'!$E$60</definedName>
    <definedName name="CRFIFACPTES__614_____PRDANN0\FINESS_ET">'FAM-SAMSAH'!$G$60</definedName>
    <definedName name="CRFIFACPTES__614_____PRDANN0\Id_CR_SF_">'FAM-SAMSAH_SF'!$G$60</definedName>
    <definedName name="CRFIFACPTES__615_____ANTANM1\FINESS_ET">'FAM-SAMSAH'!$E$61</definedName>
    <definedName name="CRFIFACPTES__615_____ANTANM1\Id_CR_SF_">'FAM-SAMSAH_SF'!$E$61</definedName>
    <definedName name="CRFIFACPTES__615_____PRDANN0\FINESS_ET">'FAM-SAMSAH'!$G$61</definedName>
    <definedName name="CRFIFACPTES__615_____PRDANN0\Id_CR_SF_">'FAM-SAMSAH_SF'!$G$61</definedName>
    <definedName name="CRFIFACPTES__616_____ANTANM1\FINESS_ET">'FAM-SAMSAH'!$E$62</definedName>
    <definedName name="CRFIFACPTES__616_____ANTANM1\Id_CR_SF_">'FAM-SAMSAH_SF'!$E$62</definedName>
    <definedName name="CRFIFACPTES__616_____PRDANN0\FINESS_ET">'FAM-SAMSAH'!$G$62</definedName>
    <definedName name="CRFIFACPTES__616_____PRDANN0\Id_CR_SF_">'FAM-SAMSAH_SF'!$G$62</definedName>
    <definedName name="CRFIFACPTES__617_____ANTANM1\FINESS_ET">'FAM-SAMSAH'!$E$63</definedName>
    <definedName name="CRFIFACPTES__617_____ANTANM1\Id_CR_SF_">'FAM-SAMSAH_SF'!$E$63</definedName>
    <definedName name="CRFIFACPTES__617_____PRDANN0\FINESS_ET">'FAM-SAMSAH'!$G$63</definedName>
    <definedName name="CRFIFACPTES__617_____PRDANN0\Id_CR_SF_">'FAM-SAMSAH_SF'!$G$63</definedName>
    <definedName name="CRFIFACPTES__618_____ANTANM1\FINESS_ET">'FAM-SAMSAH'!$E$64</definedName>
    <definedName name="CRFIFACPTES__618_____ANTANM1\Id_CR_SF_">'FAM-SAMSAH_SF'!$E$64</definedName>
    <definedName name="CRFIFACPTES__618_____PRDANN0\FINESS_ET">'FAM-SAMSAH'!$G$64</definedName>
    <definedName name="CRFIFACPTES__618_____PRDANN0\Id_CR_SF_">'FAM-SAMSAH_SF'!$G$64</definedName>
    <definedName name="CRFIFACPTES__619_____ANTANM1\FINESS_ET">'FAM-SAMSAH'!$E$135</definedName>
    <definedName name="CRFIFACPTES__619_____ANTANM1\Id_CR_SF_">'FAM-SAMSAH_SF'!$E$135</definedName>
    <definedName name="CRFIFACPTES__619_____PRDANN0\FINESS_ET">'FAM-SAMSAH'!$G$135</definedName>
    <definedName name="CRFIFACPTES__619_____PRDANN0\Id_CR_SF_">'FAM-SAMSAH_SF'!$G$135</definedName>
    <definedName name="CRFIFACPTES__621_____ANTANM1\FINESS_ET">'FAM-SAMSAH'!$E$40</definedName>
    <definedName name="CRFIFACPTES__621_____ANTANM1\Id_CR_SF_">'FAM-SAMSAH_SF'!$E$40</definedName>
    <definedName name="CRFIFACPTES__621_____PRDANN0\FINESS_ET">'FAM-SAMSAH'!$G$40</definedName>
    <definedName name="CRFIFACPTES__621_____PRDANN0\Id_CR_SF_">'FAM-SAMSAH_SF'!$G$40</definedName>
    <definedName name="CRFIFACPTES__622_____ANTANM1\FINESS_ET">'FAM-SAMSAH'!$E$41</definedName>
    <definedName name="CRFIFACPTES__622_____ANTANM1\Id_CR_SF_">'FAM-SAMSAH_SF'!$E$41</definedName>
    <definedName name="CRFIFACPTES__622_____PRDANN0\FINESS_ET">'FAM-SAMSAH'!$G$41</definedName>
    <definedName name="CRFIFACPTES__622_____PRDANN0\Id_CR_SF_">'FAM-SAMSAH_SF'!$G$41</definedName>
    <definedName name="CRFIFACPTES__623_____ANTANM1\FINESS_ET">'FAM-SAMSAH'!$E$65</definedName>
    <definedName name="CRFIFACPTES__623_____ANTANM1\Id_CR_SF_">'FAM-SAMSAH_SF'!$E$65</definedName>
    <definedName name="CRFIFACPTES__623_____PRDANN0\FINESS_ET">'FAM-SAMSAH'!$G$65</definedName>
    <definedName name="CRFIFACPTES__623_____PRDANN0\Id_CR_SF_">'FAM-SAMSAH_SF'!$G$65</definedName>
    <definedName name="CRFIFACPTES__624_____ANTANM1\FINESS_ET">'FAM-SAMSAH'!$E$25</definedName>
    <definedName name="CRFIFACPTES__624_____ANTANM1\Id_CR_SF_">'FAM-SAMSAH_SF'!$E$25</definedName>
    <definedName name="CRFIFACPTES__624_____PRDANN0\FINESS_ET">'FAM-SAMSAH'!$G$25</definedName>
    <definedName name="CRFIFACPTES__624_____PRDANN0\Id_CR_SF_">'FAM-SAMSAH_SF'!$G$25</definedName>
    <definedName name="CRFIFACPTES__6242____ANTANM1\FINESS_ET">'FAM-SAMSAH'!$E$26</definedName>
    <definedName name="CRFIFACPTES__6242____ANTANM1\Id_CR_SF_">'FAM-SAMSAH_SF'!$E$26</definedName>
    <definedName name="CRFIFACPTES__6242____PRDANN0\FINESS_ET">'FAM-SAMSAH'!$G$26</definedName>
    <definedName name="CRFIFACPTES__6242____PRDANN0\Id_CR_SF_">'FAM-SAMSAH_SF'!$G$26</definedName>
    <definedName name="CRFIFACPTES__625_____ANTANM1\FINESS_ET">'FAM-SAMSAH'!$E$27</definedName>
    <definedName name="CRFIFACPTES__625_____ANTANM1\Id_CR_SF_">'FAM-SAMSAH_SF'!$E$27</definedName>
    <definedName name="CRFIFACPTES__625_____PRDANN0\FINESS_ET">'FAM-SAMSAH'!$G$27</definedName>
    <definedName name="CRFIFACPTES__625_____PRDANN0\Id_CR_SF_">'FAM-SAMSAH_SF'!$G$27</definedName>
    <definedName name="CRFIFACPTES__626_____ANTANM1\FINESS_ET">'FAM-SAMSAH'!$E$28</definedName>
    <definedName name="CRFIFACPTES__626_____ANTANM1\Id_CR_SF_">'FAM-SAMSAH_SF'!$E$28</definedName>
    <definedName name="CRFIFACPTES__626_____PRDANN0\FINESS_ET">'FAM-SAMSAH'!$G$28</definedName>
    <definedName name="CRFIFACPTES__626_____PRDANN0\Id_CR_SF_">'FAM-SAMSAH_SF'!$G$28</definedName>
    <definedName name="CRFIFACPTES__627_____ANTANM1\FINESS_ET">'FAM-SAMSAH'!$E$66</definedName>
    <definedName name="CRFIFACPTES__627_____ANTANM1\Id_CR_SF_">'FAM-SAMSAH_SF'!$E$66</definedName>
    <definedName name="CRFIFACPTES__627_____PRDANN0\FINESS_ET">'FAM-SAMSAH'!$G$66</definedName>
    <definedName name="CRFIFACPTES__627_____PRDANN0\Id_CR_SF_">'FAM-SAMSAH_SF'!$G$66</definedName>
    <definedName name="CRFIFACPTES__6281____ANTANM1\FINESS_ET">'FAM-SAMSAH'!$E$29</definedName>
    <definedName name="CRFIFACPTES__6281____ANTANM1\Id_CR_SF_">'FAM-SAMSAH_SF'!$E$29</definedName>
    <definedName name="CRFIFACPTES__6281____PRDANN0\FINESS_ET">'FAM-SAMSAH'!$G$29</definedName>
    <definedName name="CRFIFACPTES__6281____PRDANN0\Id_CR_SF_">'FAM-SAMSAH_SF'!$G$29</definedName>
    <definedName name="CRFIFACPTES__6282____ANTANM1\FINESS_ET">'FAM-SAMSAH'!$E$30</definedName>
    <definedName name="CRFIFACPTES__6282____ANTANM1\Id_CR_SF_">'FAM-SAMSAH_SF'!$E$30</definedName>
    <definedName name="CRFIFACPTES__6282____PRDANN0\FINESS_ET">'FAM-SAMSAH'!$G$30</definedName>
    <definedName name="CRFIFACPTES__6282____PRDANN0\Id_CR_SF_">'FAM-SAMSAH_SF'!$G$30</definedName>
    <definedName name="CRFIFACPTES__6283____ANTANM1\FINESS_ET">'FAM-SAMSAH'!$E$31</definedName>
    <definedName name="CRFIFACPTES__6283____ANTANM1\Id_CR_SF_">'FAM-SAMSAH_SF'!$E$31</definedName>
    <definedName name="CRFIFACPTES__6283____PRDANN0\FINESS_ET">'FAM-SAMSAH'!$G$31</definedName>
    <definedName name="CRFIFACPTES__6283____PRDANN0\Id_CR_SF_">'FAM-SAMSAH_SF'!$G$31</definedName>
    <definedName name="CRFIFACPTES__6284____ANTANM1\FINESS_ET">'FAM-SAMSAH'!$E$32</definedName>
    <definedName name="CRFIFACPTES__6284____ANTANM1\Id_CR_SF_">'FAM-SAMSAH_SF'!$E$32</definedName>
    <definedName name="CRFIFACPTES__6284____PRDANN0\FINESS_ET">'FAM-SAMSAH'!$G$32</definedName>
    <definedName name="CRFIFACPTES__6284____PRDANN0\Id_CR_SF_">'FAM-SAMSAH_SF'!$G$32</definedName>
    <definedName name="CRFIFACPTES__6287_88_ANTANM1\FINESS_ET">'FAM-SAMSAH'!$E$33</definedName>
    <definedName name="CRFIFACPTES__6287_88_ANTANM1\Id_CR_SF_">'FAM-SAMSAH_SF'!$E$33</definedName>
    <definedName name="CRFIFACPTES__6287_88_PRDANN0\FINESS_ET">'FAM-SAMSAH'!$G$33</definedName>
    <definedName name="CRFIFACPTES__6287_88_PRDANN0\Id_CR_SF_">'FAM-SAMSAH_SF'!$G$33</definedName>
    <definedName name="CRFIFACPTES__629_____ANTANM1\FINESS_ET">'FAM-SAMSAH'!$E$136</definedName>
    <definedName name="CRFIFACPTES__629_____ANTANM1\Id_CR_SF_">'FAM-SAMSAH_SF'!$E$136</definedName>
    <definedName name="CRFIFACPTES__629_____PRDANN0\FINESS_ET">'FAM-SAMSAH'!$G$136</definedName>
    <definedName name="CRFIFACPTES__629_____PRDANN0\Id_CR_SF_">'FAM-SAMSAH_SF'!$G$136</definedName>
    <definedName name="CRFIFACPTES__631_____ANTANM1\FINESS_ET">'FAM-SAMSAH'!$E$42</definedName>
    <definedName name="CRFIFACPTES__631_____ANTANM1\Id_CR_SF_">'FAM-SAMSAH_SF'!$E$42</definedName>
    <definedName name="CRFIFACPTES__631_____PRDANN0\FINESS_ET">'FAM-SAMSAH'!$G$42</definedName>
    <definedName name="CRFIFACPTES__631_____PRDANN0\Id_CR_SF_">'FAM-SAMSAH_SF'!$G$42</definedName>
    <definedName name="CRFIFACPTES__633_____ANTANM1\FINESS_ET">'FAM-SAMSAH'!$E$43</definedName>
    <definedName name="CRFIFACPTES__633_____ANTANM1\Id_CR_SF_">'FAM-SAMSAH_SF'!$E$43</definedName>
    <definedName name="CRFIFACPTES__633_____PRDANN0\FINESS_ET">'FAM-SAMSAH'!$G$43</definedName>
    <definedName name="CRFIFACPTES__633_____PRDANN0\Id_CR_SF_">'FAM-SAMSAH_SF'!$G$43</definedName>
    <definedName name="CRFIFACPTES__635_____ANTANM1\FINESS_ET">'FAM-SAMSAH'!$E$67</definedName>
    <definedName name="CRFIFACPTES__635_____ANTANM1\Id_CR_SF_">'FAM-SAMSAH_SF'!$E$67</definedName>
    <definedName name="CRFIFACPTES__635_____PRDANN0\FINESS_ET">'FAM-SAMSAH'!$G$67</definedName>
    <definedName name="CRFIFACPTES__635_____PRDANN0\Id_CR_SF_">'FAM-SAMSAH_SF'!$G$67</definedName>
    <definedName name="CRFIFACPTES__637_____ANTANM1\FINESS_ET">'FAM-SAMSAH'!$E$68</definedName>
    <definedName name="CRFIFACPTES__637_____ANTANM1\Id_CR_SF_">'FAM-SAMSAH_SF'!$E$68</definedName>
    <definedName name="CRFIFACPTES__637_____PRDANN0\FINESS_ET">'FAM-SAMSAH'!$G$68</definedName>
    <definedName name="CRFIFACPTES__637_____PRDANN0\Id_CR_SF_">'FAM-SAMSAH_SF'!$G$68</definedName>
    <definedName name="CRFIFACPTES__641_____ANTANM1\FINESS_ET">'FAM-SAMSAH'!$E$44</definedName>
    <definedName name="CRFIFACPTES__641_____ANTANM1\Id_CR_SF_">'FAM-SAMSAH_SF'!$E$44</definedName>
    <definedName name="CRFIFACPTES__641_____PRDANN0\FINESS_ET">'FAM-SAMSAH'!$G$44</definedName>
    <definedName name="CRFIFACPTES__641_____PRDANN0\Id_CR_SF_">'FAM-SAMSAH_SF'!$G$44</definedName>
    <definedName name="CRFIFACPTES__6419____ANTANM1\FINESS_ET">'FAM-SAMSAH'!$E$137</definedName>
    <definedName name="CRFIFACPTES__6419____ANTANM1\Id_CR_SF_">'FAM-SAMSAH_SF'!$E$137</definedName>
    <definedName name="CRFIFACPTES__6419____PRDANN0\FINESS_ET">'FAM-SAMSAH'!$G$137</definedName>
    <definedName name="CRFIFACPTES__6419____PRDANN0\Id_CR_SF_">'FAM-SAMSAH_SF'!$G$137</definedName>
    <definedName name="CRFIFACPTES__642_____ANTANM1\FINESS_ET">'FAM-SAMSAH'!$E$45</definedName>
    <definedName name="CRFIFACPTES__642_____ANTANM1\Id_CR_SF_">'FAM-SAMSAH_SF'!$E$45</definedName>
    <definedName name="CRFIFACPTES__642_____PRDANN0\FINESS_ET">'FAM-SAMSAH'!$G$45</definedName>
    <definedName name="CRFIFACPTES__642_____PRDANN0\Id_CR_SF_">'FAM-SAMSAH_SF'!$G$45</definedName>
    <definedName name="CRFIFACPTES__6429____ANTANM1\FINESS_ET">'FAM-SAMSAH'!$E$138</definedName>
    <definedName name="CRFIFACPTES__6429____ANTANM1\Id_CR_SF_">'FAM-SAMSAH_SF'!$E$138</definedName>
    <definedName name="CRFIFACPTES__6429____PRDANN0\FINESS_ET">'FAM-SAMSAH'!$G$138</definedName>
    <definedName name="CRFIFACPTES__6429____PRDANN0\Id_CR_SF_">'FAM-SAMSAH_SF'!$G$138</definedName>
    <definedName name="CRFIFACPTES__643_____ANTANM1\FINESS_ET">'FAM-SAMSAH'!$E$46</definedName>
    <definedName name="CRFIFACPTES__643_____ANTANM1\Id_CR_SF_">'FAM-SAMSAH_SF'!$E$46</definedName>
    <definedName name="CRFIFACPTES__643_____PRDANN0\FINESS_ET">'FAM-SAMSAH'!$G$46</definedName>
    <definedName name="CRFIFACPTES__643_____PRDANN0\Id_CR_SF_">'FAM-SAMSAH_SF'!$G$46</definedName>
    <definedName name="CRFIFACPTES__6439____ANTANM1\FINESS_ET">'FAM-SAMSAH'!$E$139</definedName>
    <definedName name="CRFIFACPTES__6439____ANTANM1\Id_CR_SF_">'FAM-SAMSAH_SF'!$E$139</definedName>
    <definedName name="CRFIFACPTES__6439____PRDANN0\FINESS_ET">'FAM-SAMSAH'!$G$139</definedName>
    <definedName name="CRFIFACPTES__6439____PRDANN0\Id_CR_SF_">'FAM-SAMSAH_SF'!$G$139</definedName>
    <definedName name="CRFIFACPTES__645_____ANTANM1\FINESS_ET">'FAM-SAMSAH'!$E$47</definedName>
    <definedName name="CRFIFACPTES__645_____ANTANM1\Id_CR_SF_">'FAM-SAMSAH_SF'!$E$47</definedName>
    <definedName name="CRFIFACPTES__645_____PRDANN0\FINESS_ET">'FAM-SAMSAH'!$G$47</definedName>
    <definedName name="CRFIFACPTES__645_____PRDANN0\Id_CR_SF_">'FAM-SAMSAH_SF'!$G$47</definedName>
    <definedName name="CRFIFACPTES__6459_69_ANTANM1\FINESS_ET">'FAM-SAMSAH'!$E$140</definedName>
    <definedName name="CRFIFACPTES__6459_69_ANTANM1\Id_CR_SF_">'FAM-SAMSAH_SF'!$E$140</definedName>
    <definedName name="CRFIFACPTES__6459_69_PRDANN0\FINESS_ET">'FAM-SAMSAH'!$G$140</definedName>
    <definedName name="CRFIFACPTES__6459_69_PRDANN0\Id_CR_SF_">'FAM-SAMSAH_SF'!$G$140</definedName>
    <definedName name="CRFIFACPTES__646_____ANTANM1\FINESS_ET">'FAM-SAMSAH'!$E$48</definedName>
    <definedName name="CRFIFACPTES__646_____ANTANM1\Id_CR_SF_">'FAM-SAMSAH_SF'!$E$48</definedName>
    <definedName name="CRFIFACPTES__646_____PRDANN0\FINESS_ET">'FAM-SAMSAH'!$G$48</definedName>
    <definedName name="CRFIFACPTES__646_____PRDANN0\Id_CR_SF_">'FAM-SAMSAH_SF'!$G$48</definedName>
    <definedName name="CRFIFACPTES__647_____ANTANM1\FINESS_ET">'FAM-SAMSAH'!$E$49</definedName>
    <definedName name="CRFIFACPTES__647_____ANTANM1\Id_CR_SF_">'FAM-SAMSAH_SF'!$E$49</definedName>
    <definedName name="CRFIFACPTES__647_____PRDANN0\FINESS_ET">'FAM-SAMSAH'!$G$49</definedName>
    <definedName name="CRFIFACPTES__647_____PRDANN0\Id_CR_SF_">'FAM-SAMSAH_SF'!$G$49</definedName>
    <definedName name="CRFIFACPTES__648_____ANTANM1\FINESS_ET">'FAM-SAMSAH'!$E$50</definedName>
    <definedName name="CRFIFACPTES__648_____ANTANM1\Id_CR_SF_">'FAM-SAMSAH_SF'!$E$50</definedName>
    <definedName name="CRFIFACPTES__648_____PRDANN0\FINESS_ET">'FAM-SAMSAH'!$G$50</definedName>
    <definedName name="CRFIFACPTES__648_____PRDANN0\Id_CR_SF_">'FAM-SAMSAH_SF'!$G$50</definedName>
    <definedName name="CRFIFACPTES__6489____ANTANM1\FINESS_ET">'FAM-SAMSAH'!$E$141</definedName>
    <definedName name="CRFIFACPTES__6489____ANTANM1\Id_CR_SF_">'FAM-SAMSAH_SF'!$E$141</definedName>
    <definedName name="CRFIFACPTES__6489____PRDANN0\FINESS_ET">'FAM-SAMSAH'!$G$141</definedName>
    <definedName name="CRFIFACPTES__6489____PRDANN0\Id_CR_SF_">'FAM-SAMSAH_SF'!$G$141</definedName>
    <definedName name="CRFIFACPTES__649_____ANTANM1\FINESS_ET">'FAM-SAMSAH'!$E$142</definedName>
    <definedName name="CRFIFACPTES__649_____ANTANM1\Id_CR_SF_">'FAM-SAMSAH_SF'!$E$142</definedName>
    <definedName name="CRFIFACPTES__649_____PRDANN0\FINESS_ET">'FAM-SAMSAH'!$G$142</definedName>
    <definedName name="CRFIFACPTES__649_____PRDANN0\Id_CR_SF_">'FAM-SAMSAH_SF'!$G$142</definedName>
    <definedName name="CRFIFACPTES__651_____ANTANM1\FINESS_ET">'FAM-SAMSAH'!$E$71</definedName>
    <definedName name="CRFIFACPTES__651_____ANTANM1\Id_CR_SF_">'FAM-SAMSAH_SF'!$E$71</definedName>
    <definedName name="CRFIFACPTES__651_____PRDANN0\FINESS_ET">'FAM-SAMSAH'!$G$71</definedName>
    <definedName name="CRFIFACPTES__651_____PRDANN0\Id_CR_SF_">'FAM-SAMSAH_SF'!$G$71</definedName>
    <definedName name="CRFIFACPTES__653_____ANTANM1\FINESS_ET">'FAM-SAMSAH'!$E$72</definedName>
    <definedName name="CRFIFACPTES__653_____ANTANM1\Id_CR_SF_">'FAM-SAMSAH_SF'!$E$72</definedName>
    <definedName name="CRFIFACPTES__653_____PRDANN0\FINESS_ET">'FAM-SAMSAH'!$G$72</definedName>
    <definedName name="CRFIFACPTES__653_____PRDANN0\Id_CR_SF_">'FAM-SAMSAH_SF'!$G$72</definedName>
    <definedName name="CRFIFACPTES__654_____ANTANM1\FINESS_ET">'FAM-SAMSAH'!$E$73</definedName>
    <definedName name="CRFIFACPTES__654_____ANTANM1\Id_CR_SF_">'FAM-SAMSAH_SF'!$E$73</definedName>
    <definedName name="CRFIFACPTES__654_____PRDANN0\FINESS_ET">'FAM-SAMSAH'!$G$73</definedName>
    <definedName name="CRFIFACPTES__654_____PRDANN0\Id_CR_SF_">'FAM-SAMSAH_SF'!$G$73</definedName>
    <definedName name="CRFIFACPTES__655_____ANTANM1\FINESS_ET">'FAM-SAMSAH'!$E$74</definedName>
    <definedName name="CRFIFACPTES__655_____ANTANM1\Id_CR_SF_">'FAM-SAMSAH_SF'!$E$74</definedName>
    <definedName name="CRFIFACPTES__655_____PRDANN0\FINESS_ET">'FAM-SAMSAH'!$G$74</definedName>
    <definedName name="CRFIFACPTES__655_____PRDANN0\Id_CR_SF_">'FAM-SAMSAH_SF'!$G$74</definedName>
    <definedName name="CRFIFACPTES__657_____ANTANM1\FINESS_ET">'FAM-SAMSAH'!$E$75</definedName>
    <definedName name="CRFIFACPTES__657_____ANTANM1\Id_CR_SF_">'FAM-SAMSAH_SF'!$E$75</definedName>
    <definedName name="CRFIFACPTES__657_____PRDANN0\FINESS_ET">'FAM-SAMSAH'!$G$75</definedName>
    <definedName name="CRFIFACPTES__657_____PRDANN0\Id_CR_SF_">'FAM-SAMSAH_SF'!$G$75</definedName>
    <definedName name="CRFIFACPTES__658_____ANTANM1\FINESS_ET">'FAM-SAMSAH'!$E$76</definedName>
    <definedName name="CRFIFACPTES__658_____ANTANM1\Id_CR_SF_">'FAM-SAMSAH_SF'!$E$76</definedName>
    <definedName name="CRFIFACPTES__658_____PRDANN0\FINESS_ET">'FAM-SAMSAH'!$G$76</definedName>
    <definedName name="CRFIFACPTES__658_____PRDANN0\Id_CR_SF_">'FAM-SAMSAH_SF'!$G$76</definedName>
    <definedName name="CRFIFACPTES__66______ANTANM1\FINESS_ET">'FAM-SAMSAH'!$E$79</definedName>
    <definedName name="CRFIFACPTES__66______ANTANM1\Id_CR_SF_">'FAM-SAMSAH_SF'!$E$79</definedName>
    <definedName name="CRFIFACPTES__66______PRDANN0\FINESS_ET">'FAM-SAMSAH'!$G$79</definedName>
    <definedName name="CRFIFACPTES__66______PRDANN0\Id_CR_SF_">'FAM-SAMSAH_SF'!$G$79</definedName>
    <definedName name="CRFIFACPTES__6611____ANTANM1\FINESS_ET">'FAM-SAMSAH'!$E$143</definedName>
    <definedName name="CRFIFACPTES__6611____ANTANM1\Id_CR_SF_">'FAM-SAMSAH_SF'!$E$143</definedName>
    <definedName name="CRFIFACPTES__6611____PRDANN0\FINESS_ET">'FAM-SAMSAH'!$G$143</definedName>
    <definedName name="CRFIFACPTES__6611____PRDANN0\Id_CR_SF_">'FAM-SAMSAH_SF'!$G$143</definedName>
    <definedName name="CRFIFACPTES__671_____ANTANM1\FINESS_ET">'FAM-SAMSAH'!$E$82</definedName>
    <definedName name="CRFIFACPTES__671_____ANTANM1\Id_CR_SF_">'FAM-SAMSAH_SF'!$E$82</definedName>
    <definedName name="CRFIFACPTES__671_____PRDANN0\FINESS_ET">'FAM-SAMSAH'!$G$82</definedName>
    <definedName name="CRFIFACPTES__671_____PRDANN0\Id_CR_SF_">'FAM-SAMSAH_SF'!$G$82</definedName>
    <definedName name="CRFIFACPTES__672_____ANTANM1\FINESS_ET">'FAM-SAMSAH'!$E$83</definedName>
    <definedName name="CRFIFACPTES__672_____ANTANM1\Id_CR_SF_">'FAM-SAMSAH_SF'!$E$83</definedName>
    <definedName name="CRFIFACPTES__672_____PRDANN0\FINESS_ET">'FAM-SAMSAH'!$G$83</definedName>
    <definedName name="CRFIFACPTES__672_____PRDANN0\Id_CR_SF_">'FAM-SAMSAH_SF'!$G$83</definedName>
    <definedName name="CRFIFACPTES__673_____ANTANM1\FINESS_ET">'FAM-SAMSAH'!$E$84</definedName>
    <definedName name="CRFIFACPTES__673_____ANTANM1\Id_CR_SF_">'FAM-SAMSAH_SF'!$E$84</definedName>
    <definedName name="CRFIFACPTES__673_____PRDANN0\FINESS_ET">'FAM-SAMSAH'!$G$84</definedName>
    <definedName name="CRFIFACPTES__673_____PRDANN0\Id_CR_SF_">'FAM-SAMSAH_SF'!$G$84</definedName>
    <definedName name="CRFIFACPTES__675_____ANTANM1\FINESS_ET">'FAM-SAMSAH'!$E$85</definedName>
    <definedName name="CRFIFACPTES__675_____ANTANM1\Id_CR_SF_">'FAM-SAMSAH_SF'!$E$85</definedName>
    <definedName name="CRFIFACPTES__675_____PRDANN0\FINESS_ET">'FAM-SAMSAH'!$G$85</definedName>
    <definedName name="CRFIFACPTES__675_____PRDANN0\Id_CR_SF_">'FAM-SAMSAH_SF'!$G$85</definedName>
    <definedName name="CRFIFACPTES__678_____ANTANM1\FINESS_ET">'FAM-SAMSAH'!$E$86</definedName>
    <definedName name="CRFIFACPTES__678_____ANTANM1\Id_CR_SF_">'FAM-SAMSAH_SF'!$E$86</definedName>
    <definedName name="CRFIFACPTES__678_____PRDANN0\FINESS_ET">'FAM-SAMSAH'!$G$86</definedName>
    <definedName name="CRFIFACPTES__678_____PRDANN0\Id_CR_SF_">'FAM-SAMSAH_SF'!$G$86</definedName>
    <definedName name="CRFIFACPTES__6811____ANTANM1\FINESS_ET">'FAM-SAMSAH'!$E$89</definedName>
    <definedName name="CRFIFACPTES__6811____ANTANM1\Id_CR_SF_">'FAM-SAMSAH_SF'!$E$89</definedName>
    <definedName name="CRFIFACPTES__6811____PRDANN0\FINESS_ET">'FAM-SAMSAH'!$G$89</definedName>
    <definedName name="CRFIFACPTES__6811____PRDANN0\Id_CR_SF_">'FAM-SAMSAH_SF'!$G$89</definedName>
    <definedName name="CRFIFACPTES__6812____ANTANM1\FINESS_ET">'FAM-SAMSAH'!$E$90</definedName>
    <definedName name="CRFIFACPTES__6812____ANTANM1\Id_CR_SF_">'FAM-SAMSAH_SF'!$E$90</definedName>
    <definedName name="CRFIFACPTES__6812____PRDANN0\FINESS_ET">'FAM-SAMSAH'!$G$90</definedName>
    <definedName name="CRFIFACPTES__6812____PRDANN0\Id_CR_SF_">'FAM-SAMSAH_SF'!$G$90</definedName>
    <definedName name="CRFIFACPTES__6815____ANTANM1\FINESS_ET">'FAM-SAMSAH'!$E$91</definedName>
    <definedName name="CRFIFACPTES__6815____ANTANM1\Id_CR_SF_">'FAM-SAMSAH_SF'!$E$91</definedName>
    <definedName name="CRFIFACPTES__6815____PRDANN0\FINESS_ET">'FAM-SAMSAH'!$G$91</definedName>
    <definedName name="CRFIFACPTES__6815____PRDANN0\Id_CR_SF_">'FAM-SAMSAH_SF'!$G$91</definedName>
    <definedName name="CRFIFACPTES__6816____ANTANM1\FINESS_ET">'FAM-SAMSAH'!$E$92</definedName>
    <definedName name="CRFIFACPTES__6816____ANTANM1\Id_CR_SF_">'FAM-SAMSAH_SF'!$E$92</definedName>
    <definedName name="CRFIFACPTES__6816____PRDANN0\FINESS_ET">'FAM-SAMSAH'!$G$92</definedName>
    <definedName name="CRFIFACPTES__6816____PRDANN0\Id_CR_SF_">'FAM-SAMSAH_SF'!$G$92</definedName>
    <definedName name="CRFIFACPTES__6817____ANTANM1\FINESS_ET">'FAM-SAMSAH'!$E$93</definedName>
    <definedName name="CRFIFACPTES__6817____ANTANM1\Id_CR_SF_">'FAM-SAMSAH_SF'!$E$93</definedName>
    <definedName name="CRFIFACPTES__6817____PRDANN0\FINESS_ET">'FAM-SAMSAH'!$G$93</definedName>
    <definedName name="CRFIFACPTES__6817____PRDANN0\Id_CR_SF_">'FAM-SAMSAH_SF'!$G$93</definedName>
    <definedName name="CRFIFACPTES__686_____ANTANM1\FINESS_ET">'FAM-SAMSAH'!$E$94</definedName>
    <definedName name="CRFIFACPTES__686_____ANTANM1\Id_CR_SF_">'FAM-SAMSAH_SF'!$E$94</definedName>
    <definedName name="CRFIFACPTES__686_____PRDANN0\FINESS_ET">'FAM-SAMSAH'!$G$94</definedName>
    <definedName name="CRFIFACPTES__686_____PRDANN0\Id_CR_SF_">'FAM-SAMSAH_SF'!$G$94</definedName>
    <definedName name="CRFIFACPTES__687_____ANTANM1\FINESS_ET">'FAM-SAMSAH'!$E$95</definedName>
    <definedName name="CRFIFACPTES__687_____ANTANM1\Id_CR_SF_">'FAM-SAMSAH_SF'!$E$95</definedName>
    <definedName name="CRFIFACPTES__687_____PRDANN0\FINESS_ET">'FAM-SAMSAH'!$G$95</definedName>
    <definedName name="CRFIFACPTES__687_____PRDANN0\Id_CR_SF_">'FAM-SAMSAH_SF'!$G$95</definedName>
    <definedName name="CRFIFACPTES__68725___ANTANM1\FINESS_ET">'FAM-SAMSAH'!$E$96</definedName>
    <definedName name="CRFIFACPTES__68725___ANTANM1\Id_CR_SF_">'FAM-SAMSAH_SF'!$E$96</definedName>
    <definedName name="CRFIFACPTES__68725___PRDANN0\FINESS_ET">'FAM-SAMSAH'!$G$96</definedName>
    <definedName name="CRFIFACPTES__68725___PRDANN0\Id_CR_SF_">'FAM-SAMSAH_SF'!$G$96</definedName>
    <definedName name="CRFIFACPTES__68741___ANTANM1\FINESS_ET">'FAM-SAMSAH'!$E$97</definedName>
    <definedName name="CRFIFACPTES__68741___ANTANM1\Id_CR_SF_">'FAM-SAMSAH_SF'!$E$97</definedName>
    <definedName name="CRFIFACPTES__68741___PRDANN0\FINESS_ET">'FAM-SAMSAH'!$G$97</definedName>
    <definedName name="CRFIFACPTES__68741___PRDANN0\Id_CR_SF_">'FAM-SAMSAH_SF'!$G$97</definedName>
    <definedName name="CRFIFACPTES__68742___ANTANM1\FINESS_ET">'FAM-SAMSAH'!$E$98</definedName>
    <definedName name="CRFIFACPTES__68742___ANTANM1\Id_CR_SF_">'FAM-SAMSAH_SF'!$E$98</definedName>
    <definedName name="CRFIFACPTES__68742___PRDANN0\FINESS_ET">'FAM-SAMSAH'!$G$98</definedName>
    <definedName name="CRFIFACPTES__68742___PRDANN0\Id_CR_SF_">'FAM-SAMSAH_SF'!$G$98</definedName>
    <definedName name="CRFIFACPTES__689_____ANTANM1\FINESS_ET">'FAM-SAMSAH'!$E$99</definedName>
    <definedName name="CRFIFACPTES__689_____ANTANM1\Id_CR_SF_">'FAM-SAMSAH_SF'!$E$99</definedName>
    <definedName name="CRFIFACPTES__689_____PRDANN0\FINESS_ET">'FAM-SAMSAH'!$G$99</definedName>
    <definedName name="CRFIFACPTES__689_____PRDANN0\Id_CR_SF_">'FAM-SAMSAH_SF'!$G$99</definedName>
    <definedName name="CRFIFACPTES__68921___ANTANM1\FINESS_ET">'FAM-SAMSAH'!$E$100</definedName>
    <definedName name="CRFIFACPTES__68921___ANTANM1\Id_CR_SF_">'FAM-SAMSAH_SF'!$E$100</definedName>
    <definedName name="CRFIFACPTES__68921___PRDANN0\FINESS_ET">'FAM-SAMSAH'!$G$100</definedName>
    <definedName name="CRFIFACPTES__68921___PRDANN0\Id_CR_SF_">'FAM-SAMSAH_SF'!$G$100</definedName>
    <definedName name="CRFIFACPTES__68922___ANTANM1\FINESS_ET">'FAM-SAMSAH'!$E$101</definedName>
    <definedName name="CRFIFACPTES__68922___ANTANM1\Id_CR_SF_">'FAM-SAMSAH_SF'!$E$101</definedName>
    <definedName name="CRFIFACPTES__68922___PRDANN0\FINESS_ET">'FAM-SAMSAH'!$G$101</definedName>
    <definedName name="CRFIFACPTES__68922___PRDANN0\Id_CR_SF_">'FAM-SAMSAH_SF'!$G$101</definedName>
    <definedName name="CRFIFACPTES__6895____ANTANM1\FINESS_ET">'FAM-SAMSAH'!$E$102</definedName>
    <definedName name="CRFIFACPTES__6895____ANTANM1\Id_CR_SF_">'FAM-SAMSAH_SF'!$E$102</definedName>
    <definedName name="CRFIFACPTES__6895____PRDANN0\FINESS_ET">'FAM-SAMSAH'!$G$102</definedName>
    <definedName name="CRFIFACPTES__6895____PRDANN0\Id_CR_SF_">'FAM-SAMSAH_SF'!$G$102</definedName>
    <definedName name="CRFIFACPTES__70______ANTANM1\FINESS_ET">'FAM-SAMSAH'!$E$128</definedName>
    <definedName name="CRFIFACPTES__70______ANTANM1\Id_CR_SF_">'FAM-SAMSAH_SF'!$E$128</definedName>
    <definedName name="CRFIFACPTES__70______PRDANN0\FINESS_ET">'FAM-SAMSAH'!$G$128</definedName>
    <definedName name="CRFIFACPTES__70______PRDANN0\Id_CR_SF_">'FAM-SAMSAH_SF'!$G$128</definedName>
    <definedName name="CRFIFACPTES__709_____ANTANM1\FINESS_ET">'FAM-SAMSAH'!$E$16</definedName>
    <definedName name="CRFIFACPTES__709_____ANTANM1\Id_CR_SF_">'FAM-SAMSAH_SF'!$E$16</definedName>
    <definedName name="CRFIFACPTES__709_____PRDANN0\FINESS_ET">'FAM-SAMSAH'!$G$16</definedName>
    <definedName name="CRFIFACPTES__709_____PRDANN0\Id_CR_SF_">'FAM-SAMSAH_SF'!$G$16</definedName>
    <definedName name="CRFIFACPTES__71______ANTANM1\FINESS_ET">'FAM-SAMSAH'!$E$129</definedName>
    <definedName name="CRFIFACPTES__71______ANTANM1\Id_CR_SF_">'FAM-SAMSAH_SF'!$E$129</definedName>
    <definedName name="CRFIFACPTES__71______PRDANN0\FINESS_ET">'FAM-SAMSAH'!$G$129</definedName>
    <definedName name="CRFIFACPTES__71______PRDANN0\Id_CR_SF_">'FAM-SAMSAH_SF'!$G$129</definedName>
    <definedName name="CRFIFACPTES__713_____ANTANM1\FINESS_ET">'FAM-SAMSAH'!$E$17</definedName>
    <definedName name="CRFIFACPTES__713_____ANTANM1\Id_CR_SF_">'FAM-SAMSAH_SF'!$E$17</definedName>
    <definedName name="CRFIFACPTES__713_____PRDANN0\FINESS_ET">'FAM-SAMSAH'!$G$17</definedName>
    <definedName name="CRFIFACPTES__713_____PRDANN0\Id_CR_SF_">'FAM-SAMSAH_SF'!$G$17</definedName>
    <definedName name="CRFIFACPTES__72______ANTANM1\FINESS_ET">'FAM-SAMSAH'!$E$130</definedName>
    <definedName name="CRFIFACPTES__72______ANTANM1\Id_CR_SF_">'FAM-SAMSAH_SF'!$E$130</definedName>
    <definedName name="CRFIFACPTES__72______PRDANN0\FINESS_ET">'FAM-SAMSAH'!$G$130</definedName>
    <definedName name="CRFIFACPTES__72______PRDANN0\Id_CR_SF_">'FAM-SAMSAH_SF'!$G$130</definedName>
    <definedName name="CRFIFACPTES__731_____ANTANM1\FINESS_ET">'FAM-SAMSAH'!$E$115</definedName>
    <definedName name="CRFIFACPTES__731_____ANTANM1\Id_CR_SF_">'FAM-SAMSAH_SF'!$E$115</definedName>
    <definedName name="CRFIFACPTES__731_____PRDANN0\FINESS_ET">'FAM-SAMSAH'!$G$115</definedName>
    <definedName name="CRFIFACPTES__731_____PRDANN0\Id_CR_SF_">'FAM-SAMSAH_SF'!$G$115</definedName>
    <definedName name="CRFIFACPTES__7312152_ANTANM1\FINESS_ET">'FAM-SAMSAH'!$E$116</definedName>
    <definedName name="CRFIFACPTES__7312152_ANTANM1\Id_CR_SF_">'FAM-SAMSAH_SF'!$E$116</definedName>
    <definedName name="CRFIFACPTES__7312152_PRDANN0\FINESS_ET">'FAM-SAMSAH'!$G$116</definedName>
    <definedName name="CRFIFACPTES__7312152_PRDANN0\Id_CR_SF_">'FAM-SAMSAH_SF'!$G$116</definedName>
    <definedName name="CRFIFACPTES__732_____ANTANM1\FINESS_ET">'FAM-SAMSAH'!$E$117</definedName>
    <definedName name="CRFIFACPTES__732_____ANTANM1\Id_CR_SF_">'FAM-SAMSAH_SF'!$E$117</definedName>
    <definedName name="CRFIFACPTES__732_____PRDANN0\FINESS_ET">'FAM-SAMSAH'!$G$117</definedName>
    <definedName name="CRFIFACPTES__732_____PRDANN0\Id_CR_SF_">'FAM-SAMSAH_SF'!$G$117</definedName>
    <definedName name="CRFIFACPTES__733_____ANTANM1\FINESS_ET">'FAM-SAMSAH'!$E$118</definedName>
    <definedName name="CRFIFACPTES__733_____ANTANM1\Id_CR_SF_">'FAM-SAMSAH_SF'!$E$118</definedName>
    <definedName name="CRFIFACPTES__733_____PRDANN0\FINESS_ET">'FAM-SAMSAH'!$G$118</definedName>
    <definedName name="CRFIFACPTES__733_____PRDANN0\Id_CR_SF_">'FAM-SAMSAH_SF'!$G$118</definedName>
    <definedName name="CRFIFACPTES__734_____ANTANM1\FINESS_ET">'FAM-SAMSAH'!$E$119</definedName>
    <definedName name="CRFIFACPTES__734_____ANTANM1\Id_CR_SF_">'FAM-SAMSAH_SF'!$E$119</definedName>
    <definedName name="CRFIFACPTES__734_____PRDANN0\FINESS_ET">'FAM-SAMSAH'!$G$119</definedName>
    <definedName name="CRFIFACPTES__734_____PRDANN0\Id_CR_SF_">'FAM-SAMSAH_SF'!$G$119</definedName>
    <definedName name="CRFIFACPTES__738_____ANTANM1\FINESS_ET">'FAM-SAMSAH'!$E$120</definedName>
    <definedName name="CRFIFACPTES__738_____ANTANM1\Id_CR_SF_">'FAM-SAMSAH_SF'!$E$120</definedName>
    <definedName name="CRFIFACPTES__738_____PRDANN0\FINESS_ET">'FAM-SAMSAH'!$G$120</definedName>
    <definedName name="CRFIFACPTES__738_____PRDANN0\Id_CR_SF_">'FAM-SAMSAH_SF'!$G$120</definedName>
    <definedName name="CRFIFACPTES__74______ANTANM1\FINESS_ET">'FAM-SAMSAH'!$E$131</definedName>
    <definedName name="CRFIFACPTES__74______ANTANM1\Id_CR_SF_">'FAM-SAMSAH_SF'!$E$131</definedName>
    <definedName name="CRFIFACPTES__74______PRDANN0\FINESS_ET">'FAM-SAMSAH'!$G$131</definedName>
    <definedName name="CRFIFACPTES__74______PRDANN0\Id_CR_SF_">'FAM-SAMSAH_SF'!$G$131</definedName>
    <definedName name="CRFIFACPTES__75______ANTANM1\FINESS_ET">'FAM-SAMSAH'!$E$132</definedName>
    <definedName name="CRFIFACPTES__75______ANTANM1\Id_CR_SF_">'FAM-SAMSAH_SF'!$E$132</definedName>
    <definedName name="CRFIFACPTES__75______PRDANN0\FINESS_ET">'FAM-SAMSAH'!$G$132</definedName>
    <definedName name="CRFIFACPTES__75______PRDANN0\Id_CR_SF_">'FAM-SAMSAH_SF'!$G$132</definedName>
    <definedName name="CRFIFACPTES__76______ANTANM1\FINESS_ET">'FAM-SAMSAH'!$E$151</definedName>
    <definedName name="CRFIFACPTES__76______ANTANM1\Id_CR_SF_">'FAM-SAMSAH_SF'!$E$151</definedName>
    <definedName name="CRFIFACPTES__76______PRDANN0\FINESS_ET">'FAM-SAMSAH'!$G$151</definedName>
    <definedName name="CRFIFACPTES__76______PRDANN0\Id_CR_SF_">'FAM-SAMSAH_SF'!$G$151</definedName>
    <definedName name="CRFIFACPTES__771_____ANTANM1\FINESS_ET">'FAM-SAMSAH'!$E$154</definedName>
    <definedName name="CRFIFACPTES__771_____ANTANM1\Id_CR_SF_">'FAM-SAMSAH_SF'!$E$154</definedName>
    <definedName name="CRFIFACPTES__771_____PRDANN0\FINESS_ET">'FAM-SAMSAH'!$G$154</definedName>
    <definedName name="CRFIFACPTES__771_____PRDANN0\Id_CR_SF_">'FAM-SAMSAH_SF'!$G$154</definedName>
    <definedName name="CRFIFACPTES__773_____ANTANM1\FINESS_ET">'FAM-SAMSAH'!$E$155</definedName>
    <definedName name="CRFIFACPTES__773_____ANTANM1\Id_CR_SF_">'FAM-SAMSAH_SF'!$E$155</definedName>
    <definedName name="CRFIFACPTES__773_____PRDANN0\FINESS_ET">'FAM-SAMSAH'!$G$155</definedName>
    <definedName name="CRFIFACPTES__773_____PRDANN0\Id_CR_SF_">'FAM-SAMSAH_SF'!$G$155</definedName>
    <definedName name="CRFIFACPTES__775_____ANTANM1\FINESS_ET">'FAM-SAMSAH'!$E$156</definedName>
    <definedName name="CRFIFACPTES__775_____ANTANM1\Id_CR_SF_">'FAM-SAMSAH_SF'!$E$156</definedName>
    <definedName name="CRFIFACPTES__775_____PRDANN0\FINESS_ET">'FAM-SAMSAH'!$G$156</definedName>
    <definedName name="CRFIFACPTES__775_____PRDANN0\Id_CR_SF_">'FAM-SAMSAH_SF'!$G$156</definedName>
    <definedName name="CRFIFACPTES__777_____ANTANM1\FINESS_ET">'FAM-SAMSAH'!$E$157</definedName>
    <definedName name="CRFIFACPTES__777_____ANTANM1\Id_CR_SF_">'FAM-SAMSAH_SF'!$E$157</definedName>
    <definedName name="CRFIFACPTES__777_____PRDANN0\FINESS_ET">'FAM-SAMSAH'!$G$157</definedName>
    <definedName name="CRFIFACPTES__777_____PRDANN0\Id_CR_SF_">'FAM-SAMSAH_SF'!$G$157</definedName>
    <definedName name="CRFIFACPTES__778_____ANTANM1\FINESS_ET">'FAM-SAMSAH'!$E$158</definedName>
    <definedName name="CRFIFACPTES__778_____ANTANM1\Id_CR_SF_">'FAM-SAMSAH_SF'!$E$158</definedName>
    <definedName name="CRFIFACPTES__778_____PRDANN0\FINESS_ET">'FAM-SAMSAH'!$G$158</definedName>
    <definedName name="CRFIFACPTES__778_____PRDANN0\Id_CR_SF_">'FAM-SAMSAH_SF'!$G$158</definedName>
    <definedName name="CRFIFACPTES__7781____ANTANM1\FINESS_ET">'FAM-SAMSAH'!$E$159</definedName>
    <definedName name="CRFIFACPTES__7781____ANTANM1\Id_CR_SF_">'FAM-SAMSAH_SF'!$E$159</definedName>
    <definedName name="CRFIFACPTES__7781____PRDANN0\FINESS_ET">'FAM-SAMSAH'!$G$159</definedName>
    <definedName name="CRFIFACPTES__7781____PRDANN0\Id_CR_SF_">'FAM-SAMSAH_SF'!$G$159</definedName>
    <definedName name="CRFIFACPTES__7811____ANTANM1\FINESS_ET">'FAM-SAMSAH'!$E$162</definedName>
    <definedName name="CRFIFACPTES__7811____ANTANM1\Id_CR_SF_">'FAM-SAMSAH_SF'!$E$162</definedName>
    <definedName name="CRFIFACPTES__7811____PRDANN0\FINESS_ET">'FAM-SAMSAH'!$G$162</definedName>
    <definedName name="CRFIFACPTES__7811____PRDANN0\Id_CR_SF_">'FAM-SAMSAH_SF'!$G$162</definedName>
    <definedName name="CRFIFACPTES__7815____ANTANM1\FINESS_ET">'FAM-SAMSAH'!$E$163</definedName>
    <definedName name="CRFIFACPTES__7815____ANTANM1\Id_CR_SF_">'FAM-SAMSAH_SF'!$E$163</definedName>
    <definedName name="CRFIFACPTES__7815____PRDANN0\FINESS_ET">'FAM-SAMSAH'!$G$163</definedName>
    <definedName name="CRFIFACPTES__7815____PRDANN0\Id_CR_SF_">'FAM-SAMSAH_SF'!$G$163</definedName>
    <definedName name="CRFIFACPTES__7816____ANTANM1\FINESS_ET">'FAM-SAMSAH'!$E$164</definedName>
    <definedName name="CRFIFACPTES__7816____ANTANM1\Id_CR_SF_">'FAM-SAMSAH_SF'!$E$164</definedName>
    <definedName name="CRFIFACPTES__7816____PRDANN0\FINESS_ET">'FAM-SAMSAH'!$G$164</definedName>
    <definedName name="CRFIFACPTES__7816____PRDANN0\Id_CR_SF_">'FAM-SAMSAH_SF'!$G$164</definedName>
    <definedName name="CRFIFACPTES__7817____ANTANM1\FINESS_ET">'FAM-SAMSAH'!$E$165</definedName>
    <definedName name="CRFIFACPTES__7817____ANTANM1\Id_CR_SF_">'FAM-SAMSAH_SF'!$E$165</definedName>
    <definedName name="CRFIFACPTES__7817____PRDANN0\FINESS_ET">'FAM-SAMSAH'!$G$165</definedName>
    <definedName name="CRFIFACPTES__7817____PRDANN0\Id_CR_SF_">'FAM-SAMSAH_SF'!$G$165</definedName>
    <definedName name="CRFIFACPTES__786_____ANTANM1\FINESS_ET">'FAM-SAMSAH'!$E$166</definedName>
    <definedName name="CRFIFACPTES__786_____ANTANM1\Id_CR_SF_">'FAM-SAMSAH_SF'!$E$166</definedName>
    <definedName name="CRFIFACPTES__786_____PRDANN0\FINESS_ET">'FAM-SAMSAH'!$G$166</definedName>
    <definedName name="CRFIFACPTES__786_____PRDANN0\Id_CR_SF_">'FAM-SAMSAH_SF'!$G$166</definedName>
    <definedName name="CRFIFACPTES__787_____ANTANM1\FINESS_ET">'FAM-SAMSAH'!$E$167</definedName>
    <definedName name="CRFIFACPTES__787_____ANTANM1\Id_CR_SF_">'FAM-SAMSAH_SF'!$E$167</definedName>
    <definedName name="CRFIFACPTES__787_____PRDANN0\FINESS_ET">'FAM-SAMSAH'!$G$167</definedName>
    <definedName name="CRFIFACPTES__787_____PRDANN0\Id_CR_SF_">'FAM-SAMSAH_SF'!$G$167</definedName>
    <definedName name="CRFIFACPTES__78725___ANTANM1\FINESS_ET">'FAM-SAMSAH'!$E$168</definedName>
    <definedName name="CRFIFACPTES__78725___ANTANM1\Id_CR_SF_">'FAM-SAMSAH_SF'!$E$168</definedName>
    <definedName name="CRFIFACPTES__78725___PRDANN0\FINESS_ET">'FAM-SAMSAH'!$G$168</definedName>
    <definedName name="CRFIFACPTES__78725___PRDANN0\Id_CR_SF_">'FAM-SAMSAH_SF'!$G$168</definedName>
    <definedName name="CRFIFACPTES__78741___ANTANM1\FINESS_ET">'FAM-SAMSAH'!$E$169</definedName>
    <definedName name="CRFIFACPTES__78741___ANTANM1\Id_CR_SF_">'FAM-SAMSAH_SF'!$E$169</definedName>
    <definedName name="CRFIFACPTES__78741___PRDANN0\FINESS_ET">'FAM-SAMSAH'!$G$169</definedName>
    <definedName name="CRFIFACPTES__78741___PRDANN0\Id_CR_SF_">'FAM-SAMSAH_SF'!$G$169</definedName>
    <definedName name="CRFIFACPTES__78742___ANTANM1\FINESS_ET">'FAM-SAMSAH'!$E$170</definedName>
    <definedName name="CRFIFACPTES__78742___ANTANM1\Id_CR_SF_">'FAM-SAMSAH_SF'!$E$170</definedName>
    <definedName name="CRFIFACPTES__78742___PRDANN0\FINESS_ET">'FAM-SAMSAH'!$G$170</definedName>
    <definedName name="CRFIFACPTES__78742___PRDANN0\Id_CR_SF_">'FAM-SAMSAH_SF'!$G$170</definedName>
    <definedName name="CRFIFACPTES__789_____ANTANM1\FINESS_ET">'FAM-SAMSAH'!$E$171</definedName>
    <definedName name="CRFIFACPTES__789_____ANTANM1\Id_CR_SF_">'FAM-SAMSAH_SF'!$E$171</definedName>
    <definedName name="CRFIFACPTES__789_____PRDANN0\FINESS_ET">'FAM-SAMSAH'!$G$171</definedName>
    <definedName name="CRFIFACPTES__789_____PRDANN0\Id_CR_SF_">'FAM-SAMSAH_SF'!$G$171</definedName>
    <definedName name="CRFIFACPTES__78921___ANTANM1\FINESS_ET">'FAM-SAMSAH'!$E$172</definedName>
    <definedName name="CRFIFACPTES__78921___ANTANM1\Id_CR_SF_">'FAM-SAMSAH_SF'!$E$172</definedName>
    <definedName name="CRFIFACPTES__78921___PRDANN0\FINESS_ET">'FAM-SAMSAH'!$G$172</definedName>
    <definedName name="CRFIFACPTES__78921___PRDANN0\Id_CR_SF_">'FAM-SAMSAH_SF'!$G$172</definedName>
    <definedName name="CRFIFACPTES__78922___ANTANM1\FINESS_ET">'FAM-SAMSAH'!$E$173</definedName>
    <definedName name="CRFIFACPTES__78922___ANTANM1\Id_CR_SF_">'FAM-SAMSAH_SF'!$E$173</definedName>
    <definedName name="CRFIFACPTES__78922___PRDANN0\FINESS_ET">'FAM-SAMSAH'!$G$173</definedName>
    <definedName name="CRFIFACPTES__78922___PRDANN0\Id_CR_SF_">'FAM-SAMSAH_SF'!$G$173</definedName>
    <definedName name="CRFIFACPTES__7895____ANTANM1\FINESS_ET">'FAM-SAMSAH'!$E$174</definedName>
    <definedName name="CRFIFACPTES__7895____ANTANM1\Id_CR_SF_">'FAM-SAMSAH_SF'!$E$174</definedName>
    <definedName name="CRFIFACPTES__7895____PRDANN0\FINESS_ET">'FAM-SAMSAH'!$G$174</definedName>
    <definedName name="CRFIFACPTES__7895____PRDANN0\Id_CR_SF_">'FAM-SAMSAH_SF'!$G$174</definedName>
    <definedName name="CRFIFACPTES__79______ANTANM1\FINESS_ET">'FAM-SAMSAH'!$E$175</definedName>
    <definedName name="CRFIFACPTES__79______ANTANM1\Id_CR_SF_">'FAM-SAMSAH_SF'!$E$175</definedName>
    <definedName name="CRFIFACPTES__79______PRDANN0\FINESS_ET">'FAM-SAMSAH'!$G$175</definedName>
    <definedName name="CRFIFACPTES__79______PRDANN0\Id_CR_SF_">'FAM-SAMSAH_SF'!$G$175</definedName>
    <definedName name="CRFIFACPTES__RANDEFI_ANTANM1\FINESS_ET">'FAM-SAMSAH'!$E$185</definedName>
    <definedName name="CRFIFACPTES__RANDEFI_ANTANM1\Id_CR_SF_">'FAM-SAMSAH_SF'!$E$185</definedName>
    <definedName name="CRFIFACPTES__RANDEFI_PRDANN0\FINESS_ET">'FAM-SAMSAH'!$G$185</definedName>
    <definedName name="CRFIFACPTES__RANDEFI_PRDANN0\Id_CR_SF_">'FAM-SAMSAH_SF'!$G$185</definedName>
    <definedName name="CRFIFACPTES__RANEXCEDANTANM1\FINESS_ET">'FAM-SAMSAH'!$E$186</definedName>
    <definedName name="CRFIFACPTES__RANEXCEDANTANM1\Id_CR_SF_">'FAM-SAMSAH_SF'!$E$186</definedName>
    <definedName name="CRFIFACPTES__RANEXCEDPRDANN0\FINESS_ET">'FAM-SAMSAH'!$G$186</definedName>
    <definedName name="CRFIFACPTES__RANEXCEDPRDANN0\Id_CR_SF_">'FAM-SAMSAH_SF'!$G$186</definedName>
    <definedName name="CRFIFACPTES__TOTCHA__ANTANM1\FINESS_ET">'FAM-SAMSAH'!$E$106</definedName>
    <definedName name="CRFIFACPTES__TOTCHA__PRDANN0\FINESS_ET">'FAM-SAMSAH'!$G$106</definedName>
    <definedName name="CRFIFACPTES__TOTPDT__ANTANM1\FINESS_ET">'FAM-SAMSAH'!$E$179</definedName>
    <definedName name="CRFIFACPTES__TOTPDT__PRDANN0\FINESS_ET">'FAM-SAMSAH'!$G$179</definedName>
    <definedName name="CRFIHAACTI___CAPINSPA___ANN0\FINESS_ET">'EHPAD-AJ'!$F$8</definedName>
    <definedName name="CRFIHAACTI___CAPINSPA___ANN0\Id_CR_SF_">'EHPAD_SF'!$F$8</definedName>
    <definedName name="CRFIHAACTI___CAPINSUH___ANN0\FINESS_ET">'EHPAD-AJ'!$E$8</definedName>
    <definedName name="CRFIHAACTI___CAPINSUH___ANN0\Id_CR_SF_">'EHPAD_SF'!$E$8</definedName>
    <definedName name="CRFIHAACTI_AJCAPINSAJ___ANN0\FINESS_ET">'EHPAD-AJ'!$H$8</definedName>
    <definedName name="CRFIHAACTI_AJCAPINSAJ___ANN0\Id_CR_SF_">'EHPAD_SF'!$H$8</definedName>
    <definedName name="CRFIHAACTI_HPCAPINSHP___ANN0\FINESS_ET">'EHPAD-AJ'!$D$8</definedName>
    <definedName name="CRFIHAACTI_HPCAPINSHP___ANN0\Id_CR_SF_">'EHPAD_SF'!$D$8</definedName>
    <definedName name="CRFIHAACTI_HTCAPINSHT___ANN0\FINESS_ET">'EHPAD-AJ'!$G$8</definedName>
    <definedName name="CRFIHAACTI_HTCAPINSHT___ANN0\Id_CR_SF_">'EHPAD_SF'!$G$8</definedName>
    <definedName name="CRFIHAAUTR___GMP________ANM1\FINESS_ET">'EHPAD-AJ'!$D$20</definedName>
    <definedName name="CRFIHAAUTR___GMPS_______ANM1\FINESS_ET">'EHPAD-AJ'!$F$20</definedName>
    <definedName name="CRFIHAAUTR___PADD_______ANM1\FINESS_ET">'EHPAD-AJ'!$E$14</definedName>
    <definedName name="CRFIHAAUTR___PADD_______ANN0\FINESS_ET">'EHPAD-AJ'!$H$14</definedName>
    <definedName name="CRFIHAAUTR___PMP________ANM1\FINESS_ET">'EHPAD-AJ'!$E$20</definedName>
    <definedName name="CRFIHAAUTR___POINTGIR___ANM1\FINESS_ET">'EHPAD-AJ'!$D$14</definedName>
    <definedName name="CRFIHAAUTR___POINTGIR___ANN0\FINESS_ET">'EHPAD-AJ'!$G$14</definedName>
    <definedName name="CRFIHAAUTR___VALPTGIR___ANM1\FINESS_ET">'EHPAD-AJ'!$F$14</definedName>
    <definedName name="CRFIHAAUTR___VALPTGIR___ANN0\FINESS_ET">'EHPAD-AJ'!$I$14</definedName>
    <definedName name="CRFIHACPTED__60______ANTANM1\FINESS_ET">'EHPAD-AJ'!$F$27</definedName>
    <definedName name="CRFIHACPTED__60______ANTANM1\Id_CR_SF_">'EHPAD_SF'!$F$21</definedName>
    <definedName name="CRFIHACPTED__60______PRDANN0\FINESS_ET">'EHPAD-AJ'!$G$27</definedName>
    <definedName name="CRFIHACPTED__60______PRDANN0\Id_CR_SF_">'EHPAD_SF'!$G$21</definedName>
    <definedName name="CRFIHACPTED__602_____ANTANM1\FINESS_ET">'EHPAD-AJ'!$F$28</definedName>
    <definedName name="CRFIHACPTED__602_____ANTANM1\Id_CR_SF_">'EHPAD_SF'!$F$22</definedName>
    <definedName name="CRFIHACPTED__602_____PRDANN0\FINESS_ET">'EHPAD-AJ'!$G$28</definedName>
    <definedName name="CRFIHACPTED__602_____PRDANN0\Id_CR_SF_">'EHPAD_SF'!$G$22</definedName>
    <definedName name="CRFIHACPTED__60222___ANTANM1\FINESS_ET">'EHPAD-AJ'!$F$32</definedName>
    <definedName name="CRFIHACPTED__60222___ANTANM1\Id_CR_SF_">'EHPAD_SF'!$F$26</definedName>
    <definedName name="CRFIHACPTED__60222___PRDANN0\FINESS_ET">'EHPAD-AJ'!$G$32</definedName>
    <definedName name="CRFIHACPTED__60222___PRDANN0\Id_CR_SF_">'EHPAD_SF'!$G$26</definedName>
    <definedName name="CRFIHACPTED__60226___ANTANM1\FINESS_ET">'EHPAD-AJ'!$F$35</definedName>
    <definedName name="CRFIHACPTED__60226___ANTANM1\Id_CR_SF_">'EHPAD_SF'!$F$29</definedName>
    <definedName name="CRFIHACPTED__60226___PRDANN0\FINESS_ET">'EHPAD-AJ'!$G$35</definedName>
    <definedName name="CRFIHACPTED__60226___PRDANN0\Id_CR_SF_">'EHPAD_SF'!$G$29</definedName>
    <definedName name="CRFIHACPTED__602261__ANTANM1\FINESS_ET">'EHPAD-AJ'!$F$36</definedName>
    <definedName name="CRFIHACPTED__602261__ANTANM1\Id_CR_SF_">'EHPAD_SF'!$F$30</definedName>
    <definedName name="CRFIHACPTED__602261__PRDANN0\FINESS_ET">'EHPAD-AJ'!$G$36</definedName>
    <definedName name="CRFIHACPTED__602261__PRDANN0\Id_CR_SF_">'EHPAD_SF'!$G$30</definedName>
    <definedName name="CRFIHACPTED__603_____ANTANM1\FINESS_ET">'EHPAD-AJ'!$F$37</definedName>
    <definedName name="CRFIHACPTED__603_____ANTANM1\Id_CR_SF_">'EHPAD_SF'!$F$31</definedName>
    <definedName name="CRFIHACPTED__603_____PRDANN0\FINESS_ET">'EHPAD-AJ'!$G$37</definedName>
    <definedName name="CRFIHACPTED__603_____PRDANN0\Id_CR_SF_">'EHPAD_SF'!$G$31</definedName>
    <definedName name="CRFIHACPTED__60322___ANTANM1\FINESS_ET">'EHPAD-AJ'!$F$41</definedName>
    <definedName name="CRFIHACPTED__60322___ANTANM1\Id_CR_SF_">'EHPAD_SF'!$F$35</definedName>
    <definedName name="CRFIHACPTED__60322___PRDANN0\FINESS_ET">'EHPAD-AJ'!$G$41</definedName>
    <definedName name="CRFIHACPTED__60322___PRDANN0\Id_CR_SF_">'EHPAD_SF'!$G$35</definedName>
    <definedName name="CRFIHACPTED__603226__ANTANM1\FINESS_ET">'EHPAD-AJ'!$F$44</definedName>
    <definedName name="CRFIHACPTED__603226__ANTANM1\Id_CR_SF_">'EHPAD_SF'!$F$38</definedName>
    <definedName name="CRFIHACPTED__603226__PRDANN0\FINESS_ET">'EHPAD-AJ'!$G$44</definedName>
    <definedName name="CRFIHACPTED__603226__PRDANN0\Id_CR_SF_">'EHPAD_SF'!$G$38</definedName>
    <definedName name="CRFIHACPTED__6032261_ANTANM1\FINESS_ET">'EHPAD-AJ'!$F$45</definedName>
    <definedName name="CRFIHACPTED__6032261_ANTANM1\Id_CR_SF_">'EHPAD_SF'!$F$39</definedName>
    <definedName name="CRFIHACPTED__6032261_PRDANN0\FINESS_ET">'EHPAD-AJ'!$G$45</definedName>
    <definedName name="CRFIHACPTED__6032261_PRDANN0\Id_CR_SF_">'EHPAD_SF'!$G$39</definedName>
    <definedName name="CRFIHACPTED__603P____ANTANM1\FINESS_ET">'EHPAD-AJ'!$F$145</definedName>
    <definedName name="CRFIHACPTED__603P____ANTANM1\Id_CR_SF_">'EHPAD_SF'!$F$139</definedName>
    <definedName name="CRFIHACPTED__603P____PRDANN0\FINESS_ET">'EHPAD-AJ'!$G$145</definedName>
    <definedName name="CRFIHACPTED__603P____PRDANN0\Id_CR_SF_">'EHPAD_SF'!$G$139</definedName>
    <definedName name="CRFIHACPTED__606_____ANTANM1\FINESS_ET">'EHPAD-AJ'!$F$46</definedName>
    <definedName name="CRFIHACPTED__606_____ANTANM1\Id_CR_SF_">'EHPAD_SF'!$F$40</definedName>
    <definedName name="CRFIHACPTED__606_____PRDANN0\FINESS_ET">'EHPAD-AJ'!$G$46</definedName>
    <definedName name="CRFIHACPTED__606_____PRDANN0\Id_CR_SF_">'EHPAD_SF'!$G$40</definedName>
    <definedName name="CRFIHACPTED__60622___ANTANM1\FINESS_ET">'EHPAD-AJ'!$F$49</definedName>
    <definedName name="CRFIHACPTED__60622___ANTANM1\Id_CR_SF_">'EHPAD_SF'!$F$43</definedName>
    <definedName name="CRFIHACPTED__60622___PRDANN0\FINESS_ET">'EHPAD-AJ'!$G$49</definedName>
    <definedName name="CRFIHACPTED__60622___PRDANN0\Id_CR_SF_">'EHPAD_SF'!$G$43</definedName>
    <definedName name="CRFIHACPTED__60626___ANTANM1\FINESS_ET">'EHPAD-AJ'!$F$52</definedName>
    <definedName name="CRFIHACPTED__60626___ANTANM1\Id_CR_SF_">'EHPAD_SF'!$F$46</definedName>
    <definedName name="CRFIHACPTED__60626___PRDANN0\FINESS_ET">'EHPAD-AJ'!$G$52</definedName>
    <definedName name="CRFIHACPTED__60626___PRDANN0\Id_CR_SF_">'EHPAD_SF'!$G$46</definedName>
    <definedName name="CRFIHACPTED__606261__ANTANM1\FINESS_ET">'EHPAD-AJ'!$F$53</definedName>
    <definedName name="CRFIHACPTED__606261__ANTANM1\Id_CR_SF_">'EHPAD_SF'!$F$47</definedName>
    <definedName name="CRFIHACPTED__606261__PRDANN0\FINESS_ET">'EHPAD-AJ'!$G$53</definedName>
    <definedName name="CRFIHACPTED__606261__PRDANN0\Id_CR_SF_">'EHPAD_SF'!$G$47</definedName>
    <definedName name="CRFIHACPTED__609_19__ANTANM1\FINESS_ET">'EHPAD-AJ'!$F$146</definedName>
    <definedName name="CRFIHACPTED__609_19__ANTANM1\Id_CR_SF_">'EHPAD_SF'!$F$140</definedName>
    <definedName name="CRFIHACPTED__609_19__PRDANN0\FINESS_ET">'EHPAD-AJ'!$G$146</definedName>
    <definedName name="CRFIHACPTED__609_19__PRDANN0\Id_CR_SF_">'EHPAD_SF'!$G$140</definedName>
    <definedName name="CRFIHACPTED__61______ANTANM1\FINESS_ET">'EHPAD-AJ'!$F$59</definedName>
    <definedName name="CRFIHACPTED__61______ANTANM1\Id_CR_SF_">'EHPAD_SF'!$F$53</definedName>
    <definedName name="CRFIHACPTED__61______PRDANN0\FINESS_ET">'EHPAD-AJ'!$G$59</definedName>
    <definedName name="CRFIHACPTED__61______PRDANN0\Id_CR_SF_">'EHPAD_SF'!$G$53</definedName>
    <definedName name="CRFIHACPTED__61681___ANTANM1\FINESS_ET">'EHPAD-AJ'!$F$65</definedName>
    <definedName name="CRFIHACPTED__61681___ANTANM1\Id_CR_SF_">'EHPAD_SF'!$F$59</definedName>
    <definedName name="CRFIHACPTED__61681___PRDANN0\FINESS_ET">'EHPAD-AJ'!$G$65</definedName>
    <definedName name="CRFIHACPTED__61681___PRDANN0\Id_CR_SF_">'EHPAD_SF'!$G$59</definedName>
    <definedName name="CRFIHACPTED__62______ANTANM1\FINESS_ET">'EHPAD-AJ'!$F$66</definedName>
    <definedName name="CRFIHACPTED__62______ANTANM1\Id_CR_SF_">'EHPAD_SF'!$F$60</definedName>
    <definedName name="CRFIHACPTED__62______PRDANN0\FINESS_ET">'EHPAD-AJ'!$G$66</definedName>
    <definedName name="CRFIHACPTED__62______PRDANN0\Id_CR_SF_">'EHPAD_SF'!$G$60</definedName>
    <definedName name="CRFIHACPTED__621_____ANTANM1\FINESS_ET">'EHPAD-AJ'!$F$67</definedName>
    <definedName name="CRFIHACPTED__621_____ANTANM1\Id_CR_SF_">'EHPAD_SF'!$F$61</definedName>
    <definedName name="CRFIHACPTED__621_____PRDANN0\FINESS_ET">'EHPAD-AJ'!$G$67</definedName>
    <definedName name="CRFIHACPTED__621_____PRDANN0\Id_CR_SF_">'EHPAD_SF'!$G$61</definedName>
    <definedName name="CRFIHACPTED__62421___ANTANM1\FINESS_ET">'EHPAD-AJ'!$F$71</definedName>
    <definedName name="CRFIHACPTED__62421___ANTANM1\Id_CR_SF_">'EHPAD_SF'!$F$65</definedName>
    <definedName name="CRFIHACPTED__62421___PRDANN0\FINESS_ET">'EHPAD-AJ'!$G$71</definedName>
    <definedName name="CRFIHACPTED__62421___PRDANN0\Id_CR_SF_">'EHPAD_SF'!$G$65</definedName>
    <definedName name="CRFIHACPTED__6281____ANTANM1\FINESS_ET">'EHPAD-AJ'!$F$75</definedName>
    <definedName name="CRFIHACPTED__6281____ANTANM1\Id_CR_SF_">'EHPAD_SF'!$F$69</definedName>
    <definedName name="CRFIHACPTED__6281____PRDANN0\FINESS_ET">'EHPAD-AJ'!$G$75</definedName>
    <definedName name="CRFIHACPTED__6281____PRDANN0\Id_CR_SF_">'EHPAD_SF'!$G$69</definedName>
    <definedName name="CRFIHACPTED__6283____ANTANM1\FINESS_ET">'EHPAD-AJ'!$F$78</definedName>
    <definedName name="CRFIHACPTED__6283____ANTANM1\Id_CR_SF_">'EHPAD_SF'!$F$72</definedName>
    <definedName name="CRFIHACPTED__6283____PRDANN0\FINESS_ET">'EHPAD-AJ'!$G$78</definedName>
    <definedName name="CRFIHACPTED__6283____PRDANN0\Id_CR_SF_">'EHPAD_SF'!$G$72</definedName>
    <definedName name="CRFIHACPTED__6288____ANTANM1\FINESS_ET">'EHPAD-AJ'!$F$79</definedName>
    <definedName name="CRFIHACPTED__6288____ANTANM1\Id_CR_SF_">'EHPAD_SF'!$F$73</definedName>
    <definedName name="CRFIHACPTED__6288____PRDANN0\FINESS_ET">'EHPAD-AJ'!$G$79</definedName>
    <definedName name="CRFIHACPTED__6288____PRDANN0\Id_CR_SF_">'EHPAD_SF'!$G$73</definedName>
    <definedName name="CRFIHACPTED__631_____ANTANM1\FINESS_ET">'EHPAD-AJ'!$F$80</definedName>
    <definedName name="CRFIHACPTED__631_____ANTANM1\Id_CR_SF_">'EHPAD_SF'!$F$74</definedName>
    <definedName name="CRFIHACPTED__631_____PRDANN0\FINESS_ET">'EHPAD-AJ'!$G$80</definedName>
    <definedName name="CRFIHACPTED__631_____PRDANN0\Id_CR_SF_">'EHPAD_SF'!$G$74</definedName>
    <definedName name="CRFIHACPTED__631AS___ANTANM1\FINESS_ET">'EHPAD-AJ'!$F$86</definedName>
    <definedName name="CRFIHACPTED__631AS___ANTANM1\Id_CR_SF_">'EHPAD_SF'!$F$80</definedName>
    <definedName name="CRFIHACPTED__631AS___PRDANN0\FINESS_ET">'EHPAD-AJ'!$G$86</definedName>
    <definedName name="CRFIHACPTED__631AS___PRDANN0\Id_CR_SF_">'EHPAD_SF'!$G$80</definedName>
    <definedName name="CRFIHACPTED__631ASH__ANTANM1\FINESS_ET">'EHPAD-AJ'!$F$83</definedName>
    <definedName name="CRFIHACPTED__631ASH__ANTANM1\Id_CR_SF_">'EHPAD_SF'!$F$77</definedName>
    <definedName name="CRFIHACPTED__631ASH__PRDANN0\FINESS_ET">'EHPAD-AJ'!$G$83</definedName>
    <definedName name="CRFIHACPTED__631ASH__PRDANN0\Id_CR_SF_">'EHPAD_SF'!$G$77</definedName>
    <definedName name="CRFIHACPTED__633_____ANTANM1\FINESS_ET">'EHPAD-AJ'!$F$87</definedName>
    <definedName name="CRFIHACPTED__633_____ANTANM1\Id_CR_SF_">'EHPAD_SF'!$F$81</definedName>
    <definedName name="CRFIHACPTED__633_____PRDANN0\FINESS_ET">'EHPAD-AJ'!$G$87</definedName>
    <definedName name="CRFIHACPTED__633_____PRDANN0\Id_CR_SF_">'EHPAD_SF'!$G$81</definedName>
    <definedName name="CRFIHACPTED__633AS___ANTANM1\FINESS_ET">'EHPAD-AJ'!$F$93</definedName>
    <definedName name="CRFIHACPTED__633AS___ANTANM1\Id_CR_SF_">'EHPAD_SF'!$F$87</definedName>
    <definedName name="CRFIHACPTED__633AS___PRDANN0\FINESS_ET">'EHPAD-AJ'!$G$93</definedName>
    <definedName name="CRFIHACPTED__633AS___PRDANN0\Id_CR_SF_">'EHPAD_SF'!$G$87</definedName>
    <definedName name="CRFIHACPTED__633ASH__ANTANM1\FINESS_ET">'EHPAD-AJ'!$F$90</definedName>
    <definedName name="CRFIHACPTED__633ASH__ANTANM1\Id_CR_SF_">'EHPAD_SF'!$F$84</definedName>
    <definedName name="CRFIHACPTED__633ASH__PRDANN0\FINESS_ET">'EHPAD-AJ'!$G$90</definedName>
    <definedName name="CRFIHACPTED__633ASH__PRDANN0\Id_CR_SF_">'EHPAD_SF'!$G$84</definedName>
    <definedName name="CRFIHACPTED__64______ANTANM1\FINESS_ET">'EHPAD-AJ'!$F$98</definedName>
    <definedName name="CRFIHACPTED__64______ANTANM1\Id_CR_SF_">'EHPAD_SF'!$F$92</definedName>
    <definedName name="CRFIHACPTED__64______PRDANN0\FINESS_ET">'EHPAD-AJ'!$G$98</definedName>
    <definedName name="CRFIHACPTED__64______PRDANN0\Id_CR_SF_">'EHPAD_SF'!$G$92</definedName>
    <definedName name="CRFIHACPTED__6419_29_ANTANM1\FINESS_ET">'EHPAD-AJ'!$F$147</definedName>
    <definedName name="CRFIHACPTED__6419_29_ANTANM1\Id_CR_SF_">'EHPAD_SF'!$F$141</definedName>
    <definedName name="CRFIHACPTED__6419_29_PRDANN0\FINESS_ET">'EHPAD-AJ'!$G$147</definedName>
    <definedName name="CRFIHACPTED__6419_29_PRDANN0\Id_CR_SF_">'EHPAD_SF'!$G$141</definedName>
    <definedName name="CRFIHACPTED__6459_69_ANTANM1\FINESS_ET">'EHPAD-AJ'!$F$148</definedName>
    <definedName name="CRFIHACPTED__6459_69_ANTANM1\Id_CR_SF_">'EHPAD_SF'!$F$142</definedName>
    <definedName name="CRFIHACPTED__6459_69_PRDANN0\FINESS_ET">'EHPAD-AJ'!$G$148</definedName>
    <definedName name="CRFIHACPTED__6459_69_PRDANN0\Id_CR_SF_">'EHPAD_SF'!$G$142</definedName>
    <definedName name="CRFIHACPTED__6489____ANTANM1\FINESS_ET">'EHPAD-AJ'!$F$149</definedName>
    <definedName name="CRFIHACPTED__6489____ANTANM1\Id_CR_SF_">'EHPAD_SF'!$F$143</definedName>
    <definedName name="CRFIHACPTED__6489____PRDANN0\FINESS_ET">'EHPAD-AJ'!$G$149</definedName>
    <definedName name="CRFIHACPTED__6489____PRDANN0\Id_CR_SF_">'EHPAD_SF'!$G$143</definedName>
    <definedName name="CRFIHACPTED__64AS____ANTANM1\FINESS_ET">'EHPAD-AJ'!$F$104</definedName>
    <definedName name="CRFIHACPTED__64AS____ANTANM1\Id_CR_SF_">'EHPAD_SF'!$F$98</definedName>
    <definedName name="CRFIHACPTED__64AS____PRDANN0\FINESS_ET">'EHPAD-AJ'!$G$104</definedName>
    <definedName name="CRFIHACPTED__64AS____PRDANN0\Id_CR_SF_">'EHPAD_SF'!$G$98</definedName>
    <definedName name="CRFIHACPTED__64ASH___ANTANM1\FINESS_ET">'EHPAD-AJ'!$F$101</definedName>
    <definedName name="CRFIHACPTED__64ASH___ANTANM1\Id_CR_SF_">'EHPAD_SF'!$F$95</definedName>
    <definedName name="CRFIHACPTED__64ASH___PRDANN0\FINESS_ET">'EHPAD-AJ'!$G$101</definedName>
    <definedName name="CRFIHACPTED__64ASH___PRDANN0\Id_CR_SF_">'EHPAD_SF'!$G$95</definedName>
    <definedName name="CRFIHACPTED__6611P___ANTANM1\FINESS_ET">'EHPAD-AJ'!$F$150</definedName>
    <definedName name="CRFIHACPTED__6611P___ANTANM1\Id_CR_SF_">'EHPAD_SF'!$F$144</definedName>
    <definedName name="CRFIHACPTED__6611P___PRDANN0\FINESS_ET">'EHPAD-AJ'!$G$150</definedName>
    <definedName name="CRFIHACPTED__6611P___PRDANN0\Id_CR_SF_">'EHPAD_SF'!$G$144</definedName>
    <definedName name="CRFIHACPTED__67______ANTANM1\FINESS_ET">'EHPAD-AJ'!$F$108</definedName>
    <definedName name="CRFIHACPTED__67______ANTANM1\Id_CR_SF_">'EHPAD_SF'!$F$102</definedName>
    <definedName name="CRFIHACPTED__67______PRDANN0\FINESS_ET">'EHPAD-AJ'!$G$108</definedName>
    <definedName name="CRFIHACPTED__67______PRDANN0\Id_CR_SF_">'EHPAD_SF'!$G$102</definedName>
    <definedName name="CRFIHACPTED__6811____ANTANM1\FINESS_ET">'EHPAD-AJ'!$F$109</definedName>
    <definedName name="CRFIHACPTED__6811____ANTANM1\Id_CR_SF_">'EHPAD_SF'!$F$103</definedName>
    <definedName name="CRFIHACPTED__6811____PRDANN0\FINESS_ET">'EHPAD-AJ'!$G$109</definedName>
    <definedName name="CRFIHACPTED__6811____PRDANN0\Id_CR_SF_">'EHPAD_SF'!$G$103</definedName>
    <definedName name="CRFIHACPTED__6812____ANTANM1\FINESS_ET">'EHPAD-AJ'!$F$110</definedName>
    <definedName name="CRFIHACPTED__6812____ANTANM1\Id_CR_SF_">'EHPAD_SF'!$F$104</definedName>
    <definedName name="CRFIHACPTED__6812____PRDANN0\FINESS_ET">'EHPAD-AJ'!$G$110</definedName>
    <definedName name="CRFIHACPTED__6812____PRDANN0\Id_CR_SF_">'EHPAD_SF'!$G$104</definedName>
    <definedName name="CRFIHACPTED__6815____ANTANM1\FINESS_ET">'EHPAD-AJ'!$F$111</definedName>
    <definedName name="CRFIHACPTED__6815____ANTANM1\Id_CR_SF_">'EHPAD_SF'!$F$105</definedName>
    <definedName name="CRFIHACPTED__6815____PRDANN0\FINESS_ET">'EHPAD-AJ'!$G$111</definedName>
    <definedName name="CRFIHACPTED__6815____PRDANN0\Id_CR_SF_">'EHPAD_SF'!$G$105</definedName>
    <definedName name="CRFIHACPTED__6816____ANTANM1\FINESS_ET">'EHPAD-AJ'!$F$112</definedName>
    <definedName name="CRFIHACPTED__6816____ANTANM1\Id_CR_SF_">'EHPAD_SF'!$F$106</definedName>
    <definedName name="CRFIHACPTED__6816____PRDANN0\FINESS_ET">'EHPAD-AJ'!$G$112</definedName>
    <definedName name="CRFIHACPTED__6816____PRDANN0\Id_CR_SF_">'EHPAD_SF'!$G$106</definedName>
    <definedName name="CRFIHACPTED__6817____ANTANM1\FINESS_ET">'EHPAD-AJ'!$F$113</definedName>
    <definedName name="CRFIHACPTED__6817____ANTANM1\Id_CR_SF_">'EHPAD_SF'!$F$107</definedName>
    <definedName name="CRFIHACPTED__6817____PRDANN0\FINESS_ET">'EHPAD-AJ'!$G$113</definedName>
    <definedName name="CRFIHACPTED__6817____PRDANN0\Id_CR_SF_">'EHPAD_SF'!$G$107</definedName>
    <definedName name="CRFIHACPTED__686_____ANTANM1\FINESS_ET">'EHPAD-AJ'!$F$114</definedName>
    <definedName name="CRFIHACPTED__686_____ANTANM1\Id_CR_SF_">'EHPAD_SF'!$F$108</definedName>
    <definedName name="CRFIHACPTED__686_____PRDANN0\FINESS_ET">'EHPAD-AJ'!$G$114</definedName>
    <definedName name="CRFIHACPTED__686_____PRDANN0\Id_CR_SF_">'EHPAD_SF'!$G$108</definedName>
    <definedName name="CRFIHACPTED__687_____ANTANM1\FINESS_ET">'EHPAD-AJ'!$F$115</definedName>
    <definedName name="CRFIHACPTED__687_____ANTANM1\Id_CR_SF_">'EHPAD_SF'!$F$109</definedName>
    <definedName name="CRFIHACPTED__687_____PRDANN0\FINESS_ET">'EHPAD-AJ'!$G$115</definedName>
    <definedName name="CRFIHACPTED__687_____PRDANN0\Id_CR_SF_">'EHPAD_SF'!$G$109</definedName>
    <definedName name="CRFIHACPTED__68741___ANTANM1\FINESS_ET">'EHPAD-AJ'!$F$116</definedName>
    <definedName name="CRFIHACPTED__68741___ANTANM1\Id_CR_SF_">'EHPAD_SF'!$F$110</definedName>
    <definedName name="CRFIHACPTED__68741___PRDANN0\FINESS_ET">'EHPAD-AJ'!$G$116</definedName>
    <definedName name="CRFIHACPTED__68741___PRDANN0\Id_CR_SF_">'EHPAD_SF'!$G$110</definedName>
    <definedName name="CRFIHACPTED__68742___ANTANM1\FINESS_ET">'EHPAD-AJ'!$F$117</definedName>
    <definedName name="CRFIHACPTED__68742___ANTANM1\Id_CR_SF_">'EHPAD_SF'!$F$111</definedName>
    <definedName name="CRFIHACPTED__68742___PRDANN0\FINESS_ET">'EHPAD-AJ'!$G$117</definedName>
    <definedName name="CRFIHACPTED__68742___PRDANN0\Id_CR_SF_">'EHPAD_SF'!$G$111</definedName>
    <definedName name="CRFIHACPTED__689_____ANTANM1\FINESS_ET">'EHPAD-AJ'!$F$118</definedName>
    <definedName name="CRFIHACPTED__689_____ANTANM1\Id_CR_SF_">'EHPAD_SF'!$F$112</definedName>
    <definedName name="CRFIHACPTED__689_____PRDANN0\FINESS_ET">'EHPAD-AJ'!$G$118</definedName>
    <definedName name="CRFIHACPTED__689_____PRDANN0\Id_CR_SF_">'EHPAD_SF'!$G$112</definedName>
    <definedName name="CRFIHACPTED__70______ANTANM1\FINESS_ET">'EHPAD-AJ'!$F$140</definedName>
    <definedName name="CRFIHACPTED__70______ANTANM1\Id_CR_SF_">'EHPAD_SF'!$F$134</definedName>
    <definedName name="CRFIHACPTED__70______PRDANN0\FINESS_ET">'EHPAD-AJ'!$G$140</definedName>
    <definedName name="CRFIHACPTED__70______PRDANN0\Id_CR_SF_">'EHPAD_SF'!$G$134</definedName>
    <definedName name="CRFIHACPTED__709_____ANTANM1\FINESS_ET">'EHPAD-AJ'!$F$55</definedName>
    <definedName name="CRFIHACPTED__709_____ANTANM1\Id_CR_SF_">'EHPAD_SF'!$F$49</definedName>
    <definedName name="CRFIHACPTED__709_____PRDANN0\FINESS_ET">'EHPAD-AJ'!$G$55</definedName>
    <definedName name="CRFIHACPTED__709_____PRDANN0\Id_CR_SF_">'EHPAD_SF'!$G$49</definedName>
    <definedName name="CRFIHACPTED__71______ANTANM1\FINESS_ET">'EHPAD-AJ'!$F$141</definedName>
    <definedName name="CRFIHACPTED__71______ANTANM1\Id_CR_SF_">'EHPAD_SF'!$F$135</definedName>
    <definedName name="CRFIHACPTED__71______PRDANN0\FINESS_ET">'EHPAD-AJ'!$G$141</definedName>
    <definedName name="CRFIHACPTED__71______PRDANN0\Id_CR_SF_">'EHPAD_SF'!$G$135</definedName>
    <definedName name="CRFIHACPTED__713_____ANTANM1\FINESS_ET">'EHPAD-AJ'!$F$56</definedName>
    <definedName name="CRFIHACPTED__713_____ANTANM1\Id_CR_SF_">'EHPAD_SF'!$F$50</definedName>
    <definedName name="CRFIHACPTED__713_____PRDANN0\FINESS_ET">'EHPAD-AJ'!$G$56</definedName>
    <definedName name="CRFIHACPTED__713_____PRDANN0\Id_CR_SF_">'EHPAD_SF'!$G$50</definedName>
    <definedName name="CRFIHACPTED__72______ANTANM1\FINESS_ET">'EHPAD-AJ'!$F$142</definedName>
    <definedName name="CRFIHACPTED__72______ANTANM1\Id_CR_SF_">'EHPAD_SF'!$F$136</definedName>
    <definedName name="CRFIHACPTED__72______PRDANN0\FINESS_ET">'EHPAD-AJ'!$G$142</definedName>
    <definedName name="CRFIHACPTED__72______PRDANN0\Id_CR_SF_">'EHPAD_SF'!$G$136</definedName>
    <definedName name="CRFIHACPTED__732_____ANTANM1\FINESS_ET">'EHPAD-AJ'!$F$127</definedName>
    <definedName name="CRFIHACPTED__732_____ANTANM1\Id_CR_SF_">'EHPAD_SF'!$F$121</definedName>
    <definedName name="CRFIHACPTED__732_____PRDANN0\FINESS_ET">'EHPAD-AJ'!$G$127</definedName>
    <definedName name="CRFIHACPTED__732_____PRDANN0\Id_CR_SF_">'EHPAD_SF'!$G$121</definedName>
    <definedName name="CRFIHACPTED__7351____ANTANM1\FINESS_ET">'EHPAD-AJ'!$F$129</definedName>
    <definedName name="CRFIHACPTED__7351____ANTANM1\Id_CR_SF_">'EHPAD_SF'!$F$123</definedName>
    <definedName name="CRFIHACPTED__7351____PRDANN0\FINESS_ET">'EHPAD-AJ'!$G$129</definedName>
    <definedName name="CRFIHACPTED__7351____PRDANN0\Id_CR_SF_">'EHPAD_SF'!$G$123</definedName>
    <definedName name="CRFIHACPTED__7351125_ANTANM1\FINESS_ET">'EHPAD-AJ'!$F$130</definedName>
    <definedName name="CRFIHACPTED__7351125_ANTANM1\Id_CR_SF_">'EHPAD_SF'!$F$124</definedName>
    <definedName name="CRFIHACPTED__7351125_PRDANN0\FINESS_ET">'EHPAD-AJ'!$G$130</definedName>
    <definedName name="CRFIHACPTED__7351125_PRDANN0\Id_CR_SF_">'EHPAD_SF'!$G$124</definedName>
    <definedName name="CRFIHACPTED__7352____ANTANM1\FINESS_ET">'EHPAD-AJ'!$F$131</definedName>
    <definedName name="CRFIHACPTED__7352____ANTANM1\Id_CR_SF_">'EHPAD_SF'!$F$125</definedName>
    <definedName name="CRFIHACPTED__7352____PRDANN0\FINESS_ET">'EHPAD-AJ'!$G$131</definedName>
    <definedName name="CRFIHACPTED__7352____PRDANN0\Id_CR_SF_">'EHPAD_SF'!$G$125</definedName>
    <definedName name="CRFIHACPTED__7352121_ANTANM1\FINESS_ET">'EHPAD-AJ'!$F$132</definedName>
    <definedName name="CRFIHACPTED__7352121_ANTANM1\Id_CR_SF_">'EHPAD_SF'!$F$126</definedName>
    <definedName name="CRFIHACPTED__7352121_PRDANN0\FINESS_ET">'EHPAD-AJ'!$G$132</definedName>
    <definedName name="CRFIHACPTED__7352121_PRDANN0\Id_CR_SF_">'EHPAD_SF'!$G$126</definedName>
    <definedName name="CRFIHACPTED__7352122_ANTANM1\FINESS_ET">'EHPAD-AJ'!$F$133</definedName>
    <definedName name="CRFIHACPTED__7352122_ANTANM1\Id_CR_SF_">'EHPAD_SF'!$F$127</definedName>
    <definedName name="CRFIHACPTED__7352122_PRDANN0\FINESS_ET">'EHPAD-AJ'!$G$133</definedName>
    <definedName name="CRFIHACPTED__7352122_PRDANN0\Id_CR_SF_">'EHPAD_SF'!$G$127</definedName>
    <definedName name="CRFIHACPTED__7352282_ANTANM1\FINESS_ET">'EHPAD-AJ'!$F$134</definedName>
    <definedName name="CRFIHACPTED__7352282_ANTANM1\Id_CR_SF_">'EHPAD_SF'!$F$128</definedName>
    <definedName name="CRFIHACPTED__7352282_PRDANN0\FINESS_ET">'EHPAD-AJ'!$G$134</definedName>
    <definedName name="CRFIHACPTED__7352282_PRDANN0\Id_CR_SF_">'EHPAD_SF'!$G$128</definedName>
    <definedName name="CRFIHACPTED__7353____ANTANM1\FINESS_ET">'EHPAD-AJ'!$F$135</definedName>
    <definedName name="CRFIHACPTED__7353____ANTANM1\Id_CR_SF_">'EHPAD_SF'!$F$129</definedName>
    <definedName name="CRFIHACPTED__7353____PRDANN0\FINESS_ET">'EHPAD-AJ'!$G$135</definedName>
    <definedName name="CRFIHACPTED__7353____PRDANN0\Id_CR_SF_">'EHPAD_SF'!$G$129</definedName>
    <definedName name="CRFIHACPTED__73532___ANTANM1\FINESS_ET">'EHPAD-AJ'!$F$136</definedName>
    <definedName name="CRFIHACPTED__73532___ANTANM1\Id_CR_SF_">'EHPAD_SF'!$F$130</definedName>
    <definedName name="CRFIHACPTED__73532___PRDANN0\FINESS_ET">'EHPAD-AJ'!$G$136</definedName>
    <definedName name="CRFIHACPTED__73532___PRDANN0\Id_CR_SF_">'EHPAD_SF'!$G$130</definedName>
    <definedName name="CRFIHACPTED__7358____ANTANM1\FINESS_ET">'EHPAD-AJ'!$F$137</definedName>
    <definedName name="CRFIHACPTED__7358____ANTANM1\Id_CR_SF_">'EHPAD_SF'!$F$131</definedName>
    <definedName name="CRFIHACPTED__7358____PRDANN0\FINESS_ET">'EHPAD-AJ'!$G$137</definedName>
    <definedName name="CRFIHACPTED__7358____PRDANN0\Id_CR_SF_">'EHPAD_SF'!$G$131</definedName>
    <definedName name="CRFIHACPTED__738_____ANTANM1\FINESS_ET">'EHPAD-AJ'!$F$138</definedName>
    <definedName name="CRFIHACPTED__738_____ANTANM1\Id_CR_SF_">'EHPAD_SF'!$F$132</definedName>
    <definedName name="CRFIHACPTED__738_____PRDANN0\FINESS_ET">'EHPAD-AJ'!$G$138</definedName>
    <definedName name="CRFIHACPTED__738_____PRDANN0\Id_CR_SF_">'EHPAD_SF'!$G$132</definedName>
    <definedName name="CRFIHACPTED__74______ANTANM1\FINESS_ET">'EHPAD-AJ'!$F$143</definedName>
    <definedName name="CRFIHACPTED__74______ANTANM1\Id_CR_SF_">'EHPAD_SF'!$F$137</definedName>
    <definedName name="CRFIHACPTED__74______PRDANN0\FINESS_ET">'EHPAD-AJ'!$G$143</definedName>
    <definedName name="CRFIHACPTED__74______PRDANN0\Id_CR_SF_">'EHPAD_SF'!$G$137</definedName>
    <definedName name="CRFIHACPTED__75______ANTANM1\FINESS_ET">'EHPAD-AJ'!$F$144</definedName>
    <definedName name="CRFIHACPTED__75______ANTANM1\Id_CR_SF_">'EHPAD_SF'!$F$138</definedName>
    <definedName name="CRFIHACPTED__75______PRDANN0\FINESS_ET">'EHPAD-AJ'!$G$144</definedName>
    <definedName name="CRFIHACPTED__75______PRDANN0\Id_CR_SF_">'EHPAD_SF'!$G$138</definedName>
    <definedName name="CRFIHACPTED__76______ANTANM1\FINESS_ET">'EHPAD-AJ'!$F$152</definedName>
    <definedName name="CRFIHACPTED__76______ANTANM1\Id_CR_SF_">'EHPAD_SF'!$F$146</definedName>
    <definedName name="CRFIHACPTED__76______PRDANN0\FINESS_ET">'EHPAD-AJ'!$G$152</definedName>
    <definedName name="CRFIHACPTED__76______PRDANN0\Id_CR_SF_">'EHPAD_SF'!$G$146</definedName>
    <definedName name="CRFIHACPTED__771_____ANTANM1\FINESS_ET">'EHPAD-AJ'!$F$153</definedName>
    <definedName name="CRFIHACPTED__771_____ANTANM1\Id_CR_SF_">'EHPAD_SF'!$F$147</definedName>
    <definedName name="CRFIHACPTED__771_____PRDANN0\FINESS_ET">'EHPAD-AJ'!$G$153</definedName>
    <definedName name="CRFIHACPTED__771_____PRDANN0\Id_CR_SF_">'EHPAD_SF'!$G$147</definedName>
    <definedName name="CRFIHACPTED__773_____ANTANM1\FINESS_ET">'EHPAD-AJ'!$F$154</definedName>
    <definedName name="CRFIHACPTED__773_____ANTANM1\Id_CR_SF_">'EHPAD_SF'!$F$148</definedName>
    <definedName name="CRFIHACPTED__773_____PRDANN0\FINESS_ET">'EHPAD-AJ'!$G$154</definedName>
    <definedName name="CRFIHACPTED__773_____PRDANN0\Id_CR_SF_">'EHPAD_SF'!$G$148</definedName>
    <definedName name="CRFIHACPTED__775_____ANTANM1\FINESS_ET">'EHPAD-AJ'!$F$155</definedName>
    <definedName name="CRFIHACPTED__775_____ANTANM1\Id_CR_SF_">'EHPAD_SF'!$F$149</definedName>
    <definedName name="CRFIHACPTED__775_____PRDANN0\FINESS_ET">'EHPAD-AJ'!$G$155</definedName>
    <definedName name="CRFIHACPTED__775_____PRDANN0\Id_CR_SF_">'EHPAD_SF'!$G$149</definedName>
    <definedName name="CRFIHACPTED__777_____ANTANM1\FINESS_ET">'EHPAD-AJ'!$F$156</definedName>
    <definedName name="CRFIHACPTED__777_____ANTANM1\Id_CR_SF_">'EHPAD_SF'!$F$150</definedName>
    <definedName name="CRFIHACPTED__777_____PRDANN0\FINESS_ET">'EHPAD-AJ'!$G$156</definedName>
    <definedName name="CRFIHACPTED__777_____PRDANN0\Id_CR_SF_">'EHPAD_SF'!$G$150</definedName>
    <definedName name="CRFIHACPTED__778_____ANTANM1\FINESS_ET">'EHPAD-AJ'!$F$157</definedName>
    <definedName name="CRFIHACPTED__778_____ANTANM1\Id_CR_SF_">'EHPAD_SF'!$F$151</definedName>
    <definedName name="CRFIHACPTED__778_____PRDANN0\FINESS_ET">'EHPAD-AJ'!$G$157</definedName>
    <definedName name="CRFIHACPTED__778_____PRDANN0\Id_CR_SF_">'EHPAD_SF'!$G$151</definedName>
    <definedName name="CRFIHACPTED__7811____ANTANM1\FINESS_ET">'EHPAD-AJ'!$F$158</definedName>
    <definedName name="CRFIHACPTED__7811____ANTANM1\Id_CR_SF_">'EHPAD_SF'!$F$152</definedName>
    <definedName name="CRFIHACPTED__7811____PRDANN0\FINESS_ET">'EHPAD-AJ'!$G$158</definedName>
    <definedName name="CRFIHACPTED__7811____PRDANN0\Id_CR_SF_">'EHPAD_SF'!$G$152</definedName>
    <definedName name="CRFIHACPTED__7815____ANTANM1\FINESS_ET">'EHPAD-AJ'!$F$159</definedName>
    <definedName name="CRFIHACPTED__7815____ANTANM1\Id_CR_SF_">'EHPAD_SF'!$F$153</definedName>
    <definedName name="CRFIHACPTED__7815____PRDANN0\FINESS_ET">'EHPAD-AJ'!$G$159</definedName>
    <definedName name="CRFIHACPTED__7815____PRDANN0\Id_CR_SF_">'EHPAD_SF'!$G$153</definedName>
    <definedName name="CRFIHACPTED__7816____ANTANM1\FINESS_ET">'EHPAD-AJ'!$F$160</definedName>
    <definedName name="CRFIHACPTED__7816____ANTANM1\Id_CR_SF_">'EHPAD_SF'!$F$154</definedName>
    <definedName name="CRFIHACPTED__7816____PRDANN0\FINESS_ET">'EHPAD-AJ'!$G$160</definedName>
    <definedName name="CRFIHACPTED__7816____PRDANN0\Id_CR_SF_">'EHPAD_SF'!$G$154</definedName>
    <definedName name="CRFIHACPTED__7817____ANTANM1\FINESS_ET">'EHPAD-AJ'!$F$161</definedName>
    <definedName name="CRFIHACPTED__7817____ANTANM1\Id_CR_SF_">'EHPAD_SF'!$F$155</definedName>
    <definedName name="CRFIHACPTED__7817____PRDANN0\FINESS_ET">'EHPAD-AJ'!$G$161</definedName>
    <definedName name="CRFIHACPTED__7817____PRDANN0\Id_CR_SF_">'EHPAD_SF'!$G$155</definedName>
    <definedName name="CRFIHACPTED__786_____ANTANM1\FINESS_ET">'EHPAD-AJ'!$F$162</definedName>
    <definedName name="CRFIHACPTED__786_____ANTANM1\Id_CR_SF_">'EHPAD_SF'!$F$156</definedName>
    <definedName name="CRFIHACPTED__786_____PRDANN0\FINESS_ET">'EHPAD-AJ'!$G$162</definedName>
    <definedName name="CRFIHACPTED__786_____PRDANN0\Id_CR_SF_">'EHPAD_SF'!$G$156</definedName>
    <definedName name="CRFIHACPTED__787_____ANTANM1\FINESS_ET">'EHPAD-AJ'!$F$163</definedName>
    <definedName name="CRFIHACPTED__787_____ANTANM1\Id_CR_SF_">'EHPAD_SF'!$F$157</definedName>
    <definedName name="CRFIHACPTED__787_____PRDANN0\FINESS_ET">'EHPAD-AJ'!$G$163</definedName>
    <definedName name="CRFIHACPTED__787_____PRDANN0\Id_CR_SF_">'EHPAD_SF'!$G$157</definedName>
    <definedName name="CRFIHACPTED__78741___ANTANM1\FINESS_ET">'EHPAD-AJ'!$F$164</definedName>
    <definedName name="CRFIHACPTED__78741___ANTANM1\Id_CR_SF_">'EHPAD_SF'!$F$158</definedName>
    <definedName name="CRFIHACPTED__78741___PRDANN0\FINESS_ET">'EHPAD-AJ'!$G$164</definedName>
    <definedName name="CRFIHACPTED__78741___PRDANN0\Id_CR_SF_">'EHPAD_SF'!$G$158</definedName>
    <definedName name="CRFIHACPTED__78742___ANTANM1\FINESS_ET">'EHPAD-AJ'!$F$165</definedName>
    <definedName name="CRFIHACPTED__78742___ANTANM1\Id_CR_SF_">'EHPAD_SF'!$F$159</definedName>
    <definedName name="CRFIHACPTED__78742___PRDANN0\FINESS_ET">'EHPAD-AJ'!$G$165</definedName>
    <definedName name="CRFIHACPTED__78742___PRDANN0\Id_CR_SF_">'EHPAD_SF'!$G$159</definedName>
    <definedName name="CRFIHACPTED__789_____ANTANM1\FINESS_ET">'EHPAD-AJ'!$F$166</definedName>
    <definedName name="CRFIHACPTED__789_____ANTANM1\Id_CR_SF_">'EHPAD_SF'!$F$160</definedName>
    <definedName name="CRFIHACPTED__789_____PRDANN0\FINESS_ET">'EHPAD-AJ'!$G$166</definedName>
    <definedName name="CRFIHACPTED__789_____PRDANN0\Id_CR_SF_">'EHPAD_SF'!$G$160</definedName>
    <definedName name="CRFIHACPTED__79______ANTANM1\FINESS_ET">'EHPAD-AJ'!$F$167</definedName>
    <definedName name="CRFIHACPTED__79______ANTANM1\Id_CR_SF_">'EHPAD_SF'!$F$161</definedName>
    <definedName name="CRFIHACPTED__79______PRDANN0\FINESS_ET">'EHPAD-AJ'!$G$167</definedName>
    <definedName name="CRFIHACPTED__79______PRDANN0\Id_CR_SF_">'EHPAD_SF'!$G$161</definedName>
    <definedName name="CRFIHACPTED__RANDEFI_ANTANM1\FINESS_ET">'EHPAD-AJ'!$F$172</definedName>
    <definedName name="CRFIHACPTED__RANDEFI_ANTANM1\Id_CR_SF_">'EHPAD_SF'!$F$166</definedName>
    <definedName name="CRFIHACPTED__RANDEFI_PRDANN0\FINESS_ET">'EHPAD-AJ'!$G$172</definedName>
    <definedName name="CRFIHACPTED__RANDEFI_PRDANN0\Id_CR_SF_">'EHPAD_SF'!$G$166</definedName>
    <definedName name="CRFIHACPTED__RANEXCEDANTANM1\FINESS_ET">'EHPAD-AJ'!$F$173</definedName>
    <definedName name="CRFIHACPTED__RANEXCEDANTANM1\Id_CR_SF_">'EHPAD_SF'!$F$167</definedName>
    <definedName name="CRFIHACPTED__RANEXCEDPRDANN0\FINESS_ET">'EHPAD-AJ'!$G$173</definedName>
    <definedName name="CRFIHACPTED__RANEXCEDPRDANN0\Id_CR_SF_">'EHPAD_SF'!$G$167</definedName>
    <definedName name="CRFIHACPTED__TOTCHA__ANTANM1\FINESS_ET">'EHPAD-AJ'!$F$119</definedName>
    <definedName name="CRFIHACPTED__TOTCHA__PRDANN0\FINESS_ET">'EHPAD-AJ'!$G$119</definedName>
    <definedName name="CRFIHACPTED__TOTPDT__ANTANM1\FINESS_ET">'EHPAD-AJ'!$F$168</definedName>
    <definedName name="CRFIHACPTED__TOTPDT__PRDANN0\FINESS_ET">'EHPAD-AJ'!$G$168</definedName>
    <definedName name="CRFIHACPTEH__60______ANTANM1\FINESS_ET">'EHPAD-AJ'!$D$27</definedName>
    <definedName name="CRFIHACPTEH__60______ANTANM1\Id_CR_SF_">'EHPAD_SF'!$D$21</definedName>
    <definedName name="CRFIHACPTEH__60______PRDANN0\FINESS_ET">'EHPAD-AJ'!$E$27</definedName>
    <definedName name="CRFIHACPTEH__60______PRDANN0\Id_CR_SF_">'EHPAD_SF'!$E$21</definedName>
    <definedName name="CRFIHACPTEH__602_____ANTANM1\FINESS_ET">'EHPAD-AJ'!$D$28</definedName>
    <definedName name="CRFIHACPTEH__602_____ANTANM1\Id_CR_SF_">'EHPAD_SF'!$D$22</definedName>
    <definedName name="CRFIHACPTEH__602_____PRDANN0\FINESS_ET">'EHPAD-AJ'!$E$28</definedName>
    <definedName name="CRFIHACPTEH__602_____PRDANN0\Id_CR_SF_">'EHPAD_SF'!$E$22</definedName>
    <definedName name="CRFIHACPTEH__60222___ANTANM1\FINESS_ET">'EHPAD-AJ'!$D$32</definedName>
    <definedName name="CRFIHACPTEH__60222___ANTANM1\Id_CR_SF_">'EHPAD_SF'!$D$26</definedName>
    <definedName name="CRFIHACPTEH__60222___PRDANN0\FINESS_ET">'EHPAD-AJ'!$E$32</definedName>
    <definedName name="CRFIHACPTEH__60222___PRDANN0\Id_CR_SF_">'EHPAD_SF'!$E$26</definedName>
    <definedName name="CRFIHACPTEH__60226___ANTANM1\FINESS_ET">'EHPAD-AJ'!$D$35</definedName>
    <definedName name="CRFIHACPTEH__60226___ANTANM1\Id_CR_SF_">'EHPAD_SF'!$D$29</definedName>
    <definedName name="CRFIHACPTEH__60226___PRDANN0\FINESS_ET">'EHPAD-AJ'!$E$35</definedName>
    <definedName name="CRFIHACPTEH__60226___PRDANN0\Id_CR_SF_">'EHPAD_SF'!$E$29</definedName>
    <definedName name="CRFIHACPTEH__603_____ANTANM1\FINESS_ET">'EHPAD-AJ'!$D$37</definedName>
    <definedName name="CRFIHACPTEH__603_____ANTANM1\Id_CR_SF_">'EHPAD_SF'!$D$31</definedName>
    <definedName name="CRFIHACPTEH__603_____PRDANN0\FINESS_ET">'EHPAD-AJ'!$E$37</definedName>
    <definedName name="CRFIHACPTEH__603_____PRDANN0\Id_CR_SF_">'EHPAD_SF'!$E$31</definedName>
    <definedName name="CRFIHACPTEH__60322___ANTANM1\FINESS_ET">'EHPAD-AJ'!$D$41</definedName>
    <definedName name="CRFIHACPTEH__60322___ANTANM1\Id_CR_SF_">'EHPAD_SF'!$D$35</definedName>
    <definedName name="CRFIHACPTEH__60322___PRDANN0\FINESS_ET">'EHPAD-AJ'!$E$41</definedName>
    <definedName name="CRFIHACPTEH__60322___PRDANN0\Id_CR_SF_">'EHPAD_SF'!$E$35</definedName>
    <definedName name="CRFIHACPTEH__603226__ANTANM1\FINESS_ET">'EHPAD-AJ'!$D$44</definedName>
    <definedName name="CRFIHACPTEH__603226__ANTANM1\Id_CR_SF_">'EHPAD_SF'!$D$38</definedName>
    <definedName name="CRFIHACPTEH__603226__PRDANN0\FINESS_ET">'EHPAD-AJ'!$E$44</definedName>
    <definedName name="CRFIHACPTEH__603226__PRDANN0\Id_CR_SF_">'EHPAD_SF'!$E$38</definedName>
    <definedName name="CRFIHACPTEH__603P____ANTANM1\FINESS_ET">'EHPAD-AJ'!$D$145</definedName>
    <definedName name="CRFIHACPTEH__603P____ANTANM1\Id_CR_SF_">'EHPAD_SF'!$D$139</definedName>
    <definedName name="CRFIHACPTEH__603P____PRDANN0\FINESS_ET">'EHPAD-AJ'!$E$145</definedName>
    <definedName name="CRFIHACPTEH__603P____PRDANN0\Id_CR_SF_">'EHPAD_SF'!$E$139</definedName>
    <definedName name="CRFIHACPTEH__606_____ANTANM1\FINESS_ET">'EHPAD-AJ'!$D$46</definedName>
    <definedName name="CRFIHACPTEH__606_____ANTANM1\Id_CR_SF_">'EHPAD_SF'!$D$40</definedName>
    <definedName name="CRFIHACPTEH__606_____PRDANN0\FINESS_ET">'EHPAD-AJ'!$E$46</definedName>
    <definedName name="CRFIHACPTEH__606_____PRDANN0\Id_CR_SF_">'EHPAD_SF'!$E$40</definedName>
    <definedName name="CRFIHACPTEH__60622___ANTANM1\FINESS_ET">'EHPAD-AJ'!$D$49</definedName>
    <definedName name="CRFIHACPTEH__60622___ANTANM1\Id_CR_SF_">'EHPAD_SF'!$D$43</definedName>
    <definedName name="CRFIHACPTEH__60622___PRDANN0\FINESS_ET">'EHPAD-AJ'!$E$49</definedName>
    <definedName name="CRFIHACPTEH__60622___PRDANN0\Id_CR_SF_">'EHPAD_SF'!$E$43</definedName>
    <definedName name="CRFIHACPTEH__60626___ANTANM1\FINESS_ET">'EHPAD-AJ'!$D$52</definedName>
    <definedName name="CRFIHACPTEH__60626___ANTANM1\Id_CR_SF_">'EHPAD_SF'!$D$46</definedName>
    <definedName name="CRFIHACPTEH__60626___PRDANN0\FINESS_ET">'EHPAD-AJ'!$E$52</definedName>
    <definedName name="CRFIHACPTEH__60626___PRDANN0\Id_CR_SF_">'EHPAD_SF'!$E$46</definedName>
    <definedName name="CRFIHACPTEH__609_19__ANTANM1\FINESS_ET">'EHPAD-AJ'!$D$146</definedName>
    <definedName name="CRFIHACPTEH__609_19__ANTANM1\Id_CR_SF_">'EHPAD_SF'!$D$140</definedName>
    <definedName name="CRFIHACPTEH__609_19__PRDANN0\FINESS_ET">'EHPAD-AJ'!$E$146</definedName>
    <definedName name="CRFIHACPTEH__609_19__PRDANN0\Id_CR_SF_">'EHPAD_SF'!$E$140</definedName>
    <definedName name="CRFIHACPTEH__61______ANTANM1\FINESS_ET">'EHPAD-AJ'!$D$59</definedName>
    <definedName name="CRFIHACPTEH__61______ANTANM1\Id_CR_SF_">'EHPAD_SF'!$D$53</definedName>
    <definedName name="CRFIHACPTEH__61______PRDANN0\FINESS_ET">'EHPAD-AJ'!$E$59</definedName>
    <definedName name="CRFIHACPTEH__61______PRDANN0\Id_CR_SF_">'EHPAD_SF'!$E$53</definedName>
    <definedName name="CRFIHACPTEH__61681___ANTANM1\FINESS_ET">'EHPAD-AJ'!$D$65</definedName>
    <definedName name="CRFIHACPTEH__61681___ANTANM1\Id_CR_SF_">'EHPAD_SF'!$D$59</definedName>
    <definedName name="CRFIHACPTEH__61681___PRDANN0\FINESS_ET">'EHPAD-AJ'!$E$65</definedName>
    <definedName name="CRFIHACPTEH__61681___PRDANN0\Id_CR_SF_">'EHPAD_SF'!$E$59</definedName>
    <definedName name="CRFIHACPTEH__62______ANTANM1\FINESS_ET">'EHPAD-AJ'!$D$66</definedName>
    <definedName name="CRFIHACPTEH__62______ANTANM1\Id_CR_SF_">'EHPAD_SF'!$D$60</definedName>
    <definedName name="CRFIHACPTEH__62______PRDANN0\FINESS_ET">'EHPAD-AJ'!$E$66</definedName>
    <definedName name="CRFIHACPTEH__62______PRDANN0\Id_CR_SF_">'EHPAD_SF'!$E$60</definedName>
    <definedName name="CRFIHACPTEH__621_____ANTANM1\FINESS_ET">'EHPAD-AJ'!$D$67</definedName>
    <definedName name="CRFIHACPTEH__621_____ANTANM1\Id_CR_SF_">'EHPAD_SF'!$D$61</definedName>
    <definedName name="CRFIHACPTEH__621_____PRDANN0\FINESS_ET">'EHPAD-AJ'!$E$67</definedName>
    <definedName name="CRFIHACPTEH__621_____PRDANN0\Id_CR_SF_">'EHPAD_SF'!$E$61</definedName>
    <definedName name="CRFIHACPTEH__62421___ANTANM1\FINESS_ET">'EHPAD-AJ'!$D$71</definedName>
    <definedName name="CRFIHACPTEH__62421___ANTANM1\Id_CR_SF_">'EHPAD_SF'!$D$65</definedName>
    <definedName name="CRFIHACPTEH__62421___PRDANN0\FINESS_ET">'EHPAD-AJ'!$E$71</definedName>
    <definedName name="CRFIHACPTEH__62421___PRDANN0\Id_CR_SF_">'EHPAD_SF'!$E$65</definedName>
    <definedName name="CRFIHACPTEH__628_____ANTANM1\FINESS_ET">'EHPAD-AJ'!$D$72</definedName>
    <definedName name="CRFIHACPTEH__628_____ANTANM1\Id_CR_SF_">'EHPAD_SF'!$D$66</definedName>
    <definedName name="CRFIHACPTEH__628_____PRDANN0\FINESS_ET">'EHPAD-AJ'!$E$72</definedName>
    <definedName name="CRFIHACPTEH__628_____PRDANN0\Id_CR_SF_">'EHPAD_SF'!$E$66</definedName>
    <definedName name="CRFIHACPTEH__6281____ANTANM1\FINESS_ET">'EHPAD-AJ'!$D$75</definedName>
    <definedName name="CRFIHACPTEH__6281____ANTANM1\Id_CR_SF_">'EHPAD_SF'!$D$69</definedName>
    <definedName name="CRFIHACPTEH__6281____PRDANN0\FINESS_ET">'EHPAD-AJ'!$E$75</definedName>
    <definedName name="CRFIHACPTEH__6281____PRDANN0\Id_CR_SF_">'EHPAD_SF'!$E$69</definedName>
    <definedName name="CRFIHACPTEH__6283____ANTANM1\FINESS_ET">'EHPAD-AJ'!$D$78</definedName>
    <definedName name="CRFIHACPTEH__6283____ANTANM1\Id_CR_SF_">'EHPAD_SF'!$D$72</definedName>
    <definedName name="CRFIHACPTEH__6283____PRDANN0\FINESS_ET">'EHPAD-AJ'!$E$78</definedName>
    <definedName name="CRFIHACPTEH__6283____PRDANN0\Id_CR_SF_">'EHPAD_SF'!$E$72</definedName>
    <definedName name="CRFIHACPTEH__6288____ANTANM1\FINESS_ET">'EHPAD-AJ'!$D$79</definedName>
    <definedName name="CRFIHACPTEH__6288____ANTANM1\Id_CR_SF_">'EHPAD_SF'!$D$73</definedName>
    <definedName name="CRFIHACPTEH__6288____PRDANN0\FINESS_ET">'EHPAD-AJ'!$E$79</definedName>
    <definedName name="CRFIHACPTEH__6288____PRDANN0\Id_CR_SF_">'EHPAD_SF'!$E$73</definedName>
    <definedName name="CRFIHACPTEH__631_____ANTANM1\FINESS_ET">'EHPAD-AJ'!$D$80</definedName>
    <definedName name="CRFIHACPTEH__631_____ANTANM1\Id_CR_SF_">'EHPAD_SF'!$D$74</definedName>
    <definedName name="CRFIHACPTEH__631_____PRDANN0\FINESS_ET">'EHPAD-AJ'!$E$80</definedName>
    <definedName name="CRFIHACPTEH__631_____PRDANN0\Id_CR_SF_">'EHPAD_SF'!$E$74</definedName>
    <definedName name="CRFIHACPTEH__631ASH__ANTANM1\FINESS_ET">'EHPAD-AJ'!$D$83</definedName>
    <definedName name="CRFIHACPTEH__631ASH__ANTANM1\Id_CR_SF_">'EHPAD_SF'!$D$77</definedName>
    <definedName name="CRFIHACPTEH__631ASH__PRDANN0\FINESS_ET">'EHPAD-AJ'!$E$83</definedName>
    <definedName name="CRFIHACPTEH__631ASH__PRDANN0\Id_CR_SF_">'EHPAD_SF'!$E$77</definedName>
    <definedName name="CRFIHACPTEH__633_____ANTANM1\FINESS_ET">'EHPAD-AJ'!$D$87</definedName>
    <definedName name="CRFIHACPTEH__633_____ANTANM1\Id_CR_SF_">'EHPAD_SF'!$D$81</definedName>
    <definedName name="CRFIHACPTEH__633_____PRDANN0\FINESS_ET">'EHPAD-AJ'!$E$87</definedName>
    <definedName name="CRFIHACPTEH__633_____PRDANN0\Id_CR_SF_">'EHPAD_SF'!$E$81</definedName>
    <definedName name="CRFIHACPTEH__633ASH__ANTANM1\FINESS_ET">'EHPAD-AJ'!$D$90</definedName>
    <definedName name="CRFIHACPTEH__633ASH__ANTANM1\Id_CR_SF_">'EHPAD_SF'!$D$84</definedName>
    <definedName name="CRFIHACPTEH__633ASH__PRDANN0\FINESS_ET">'EHPAD-AJ'!$E$90</definedName>
    <definedName name="CRFIHACPTEH__633ASH__PRDANN0\Id_CR_SF_">'EHPAD_SF'!$E$84</definedName>
    <definedName name="CRFIHACPTEH__635_____ANTANM1\FINESS_ET">'EHPAD-AJ'!$D$94</definedName>
    <definedName name="CRFIHACPTEH__635_____ANTANM1\Id_CR_SF_">'EHPAD_SF'!$D$88</definedName>
    <definedName name="CRFIHACPTEH__635_____PRDANN0\FINESS_ET">'EHPAD-AJ'!$E$94</definedName>
    <definedName name="CRFIHACPTEH__635_____PRDANN0\Id_CR_SF_">'EHPAD_SF'!$E$88</definedName>
    <definedName name="CRFIHACPTEH__637_____ANTANM1\FINESS_ET">'EHPAD-AJ'!$D$95</definedName>
    <definedName name="CRFIHACPTEH__637_____ANTANM1\Id_CR_SF_">'EHPAD_SF'!$D$89</definedName>
    <definedName name="CRFIHACPTEH__637_____PRDANN0\FINESS_ET">'EHPAD-AJ'!$E$95</definedName>
    <definedName name="CRFIHACPTEH__637_____PRDANN0\Id_CR_SF_">'EHPAD_SF'!$E$89</definedName>
    <definedName name="CRFIHACPTEH__64______ANTANM1\FINESS_ET">'EHPAD-AJ'!$D$98</definedName>
    <definedName name="CRFIHACPTEH__64______ANTANM1\Id_CR_SF_">'EHPAD_SF'!$D$92</definedName>
    <definedName name="CRFIHACPTEH__64______PRDANN0\FINESS_ET">'EHPAD-AJ'!$E$98</definedName>
    <definedName name="CRFIHACPTEH__64______PRDANN0\Id_CR_SF_">'EHPAD_SF'!$E$92</definedName>
    <definedName name="CRFIHACPTEH__6419_29_ANTANM1\FINESS_ET">'EHPAD-AJ'!$D$147</definedName>
    <definedName name="CRFIHACPTEH__6419_29_ANTANM1\Id_CR_SF_">'EHPAD_SF'!$D$141</definedName>
    <definedName name="CRFIHACPTEH__6419_29_PRDANN0\FINESS_ET">'EHPAD-AJ'!$E$147</definedName>
    <definedName name="CRFIHACPTEH__6419_29_PRDANN0\Id_CR_SF_">'EHPAD_SF'!$E$141</definedName>
    <definedName name="CRFIHACPTEH__6459_69_ANTANM1\FINESS_ET">'EHPAD-AJ'!$D$148</definedName>
    <definedName name="CRFIHACPTEH__6459_69_ANTANM1\Id_CR_SF_">'EHPAD_SF'!$D$142</definedName>
    <definedName name="CRFIHACPTEH__6459_69_PRDANN0\FINESS_ET">'EHPAD-AJ'!$E$148</definedName>
    <definedName name="CRFIHACPTEH__6459_69_PRDANN0\Id_CR_SF_">'EHPAD_SF'!$E$142</definedName>
    <definedName name="CRFIHACPTEH__6489____ANTANM1\FINESS_ET">'EHPAD-AJ'!$D$149</definedName>
    <definedName name="CRFIHACPTEH__6489____ANTANM1\Id_CR_SF_">'EHPAD_SF'!$D$143</definedName>
    <definedName name="CRFIHACPTEH__6489____PRDANN0\FINESS_ET">'EHPAD-AJ'!$E$149</definedName>
    <definedName name="CRFIHACPTEH__6489____PRDANN0\Id_CR_SF_">'EHPAD_SF'!$E$143</definedName>
    <definedName name="CRFIHACPTEH__64ASH___ANTANM1\FINESS_ET">'EHPAD-AJ'!$D$101</definedName>
    <definedName name="CRFIHACPTEH__64ASH___ANTANM1\Id_CR_SF_">'EHPAD_SF'!$D$95</definedName>
    <definedName name="CRFIHACPTEH__64ASH___PRDANN0\FINESS_ET">'EHPAD-AJ'!$E$101</definedName>
    <definedName name="CRFIHACPTEH__64ASH___PRDANN0\Id_CR_SF_">'EHPAD_SF'!$E$95</definedName>
    <definedName name="CRFIHACPTEH__65______ANTANM1\FINESS_ET">'EHPAD-AJ'!$D$105</definedName>
    <definedName name="CRFIHACPTEH__65______ANTANM1\Id_CR_SF_">'EHPAD_SF'!$D$99</definedName>
    <definedName name="CRFIHACPTEH__65______PRDANN0\FINESS_ET">'EHPAD-AJ'!$E$105</definedName>
    <definedName name="CRFIHACPTEH__65______PRDANN0\Id_CR_SF_">'EHPAD_SF'!$E$99</definedName>
    <definedName name="CRFIHACPTEH__66______ANTANM1\FINESS_ET">'EHPAD-AJ'!$D$106</definedName>
    <definedName name="CRFIHACPTEH__66______ANTANM1\Id_CR_SF_">'EHPAD_SF'!$D$100</definedName>
    <definedName name="CRFIHACPTEH__66______PRDANN0\FINESS_ET">'EHPAD-AJ'!$E$106</definedName>
    <definedName name="CRFIHACPTEH__66______PRDANN0\Id_CR_SF_">'EHPAD_SF'!$E$100</definedName>
    <definedName name="CRFIHACPTEH__6611____ANTANM1\FINESS_ET">'EHPAD-AJ'!$D$107</definedName>
    <definedName name="CRFIHACPTEH__6611____ANTANM1\Id_CR_SF_">'EHPAD_SF'!$D$101</definedName>
    <definedName name="CRFIHACPTEH__6611____PRDANN0\FINESS_ET">'EHPAD-AJ'!$E$107</definedName>
    <definedName name="CRFIHACPTEH__6611____PRDANN0\Id_CR_SF_">'EHPAD_SF'!$E$101</definedName>
    <definedName name="CRFIHACPTEH__6611P___ANTANM1\FINESS_ET">'EHPAD-AJ'!$D$150</definedName>
    <definedName name="CRFIHACPTEH__6611P___ANTANM1\Id_CR_SF_">'EHPAD_SF'!$D$144</definedName>
    <definedName name="CRFIHACPTEH__6611P___PRDANN0\FINESS_ET">'EHPAD-AJ'!$E$150</definedName>
    <definedName name="CRFIHACPTEH__6611P___PRDANN0\Id_CR_SF_">'EHPAD_SF'!$E$144</definedName>
    <definedName name="CRFIHACPTEH__67______ANTANM1\FINESS_ET">'EHPAD-AJ'!$D$108</definedName>
    <definedName name="CRFIHACPTEH__67______ANTANM1\Id_CR_SF_">'EHPAD_SF'!$D$102</definedName>
    <definedName name="CRFIHACPTEH__67______PRDANN0\FINESS_ET">'EHPAD-AJ'!$E$108</definedName>
    <definedName name="CRFIHACPTEH__67______PRDANN0\Id_CR_SF_">'EHPAD_SF'!$E$102</definedName>
    <definedName name="CRFIHACPTEH__6811____ANTANM1\FINESS_ET">'EHPAD-AJ'!$D$109</definedName>
    <definedName name="CRFIHACPTEH__6811____ANTANM1\Id_CR_SF_">'EHPAD_SF'!$D$103</definedName>
    <definedName name="CRFIHACPTEH__6811____PRDANN0\FINESS_ET">'EHPAD-AJ'!$E$109</definedName>
    <definedName name="CRFIHACPTEH__6811____PRDANN0\Id_CR_SF_">'EHPAD_SF'!$E$103</definedName>
    <definedName name="CRFIHACPTEH__6812____ANTANM1\FINESS_ET">'EHPAD-AJ'!$D$110</definedName>
    <definedName name="CRFIHACPTEH__6812____ANTANM1\Id_CR_SF_">'EHPAD_SF'!$D$104</definedName>
    <definedName name="CRFIHACPTEH__6812____PRDANN0\FINESS_ET">'EHPAD-AJ'!$E$110</definedName>
    <definedName name="CRFIHACPTEH__6812____PRDANN0\Id_CR_SF_">'EHPAD_SF'!$E$104</definedName>
    <definedName name="CRFIHACPTEH__6815____ANTANM1\FINESS_ET">'EHPAD-AJ'!$D$111</definedName>
    <definedName name="CRFIHACPTEH__6815____ANTANM1\Id_CR_SF_">'EHPAD_SF'!$D$105</definedName>
    <definedName name="CRFIHACPTEH__6815____PRDANN0\FINESS_ET">'EHPAD-AJ'!$E$111</definedName>
    <definedName name="CRFIHACPTEH__6815____PRDANN0\Id_CR_SF_">'EHPAD_SF'!$E$105</definedName>
    <definedName name="CRFIHACPTEH__6816____ANTANM1\FINESS_ET">'EHPAD-AJ'!$D$112</definedName>
    <definedName name="CRFIHACPTEH__6816____ANTANM1\Id_CR_SF_">'EHPAD_SF'!$D$106</definedName>
    <definedName name="CRFIHACPTEH__6816____PRDANN0\FINESS_ET">'EHPAD-AJ'!$E$112</definedName>
    <definedName name="CRFIHACPTEH__6816____PRDANN0\Id_CR_SF_">'EHPAD_SF'!$E$106</definedName>
    <definedName name="CRFIHACPTEH__6817____ANTANM1\FINESS_ET">'EHPAD-AJ'!$D$113</definedName>
    <definedName name="CRFIHACPTEH__6817____ANTANM1\Id_CR_SF_">'EHPAD_SF'!$D$107</definedName>
    <definedName name="CRFIHACPTEH__6817____PRDANN0\FINESS_ET">'EHPAD-AJ'!$E$113</definedName>
    <definedName name="CRFIHACPTEH__6817____PRDANN0\Id_CR_SF_">'EHPAD_SF'!$E$107</definedName>
    <definedName name="CRFIHACPTEH__686_____ANTANM1\FINESS_ET">'EHPAD-AJ'!$D$114</definedName>
    <definedName name="CRFIHACPTEH__686_____ANTANM1\Id_CR_SF_">'EHPAD_SF'!$D$108</definedName>
    <definedName name="CRFIHACPTEH__686_____PRDANN0\FINESS_ET">'EHPAD-AJ'!$E$114</definedName>
    <definedName name="CRFIHACPTEH__686_____PRDANN0\Id_CR_SF_">'EHPAD_SF'!$E$108</definedName>
    <definedName name="CRFIHACPTEH__687_____ANTANM1\FINESS_ET">'EHPAD-AJ'!$D$115</definedName>
    <definedName name="CRFIHACPTEH__687_____ANTANM1\Id_CR_SF_">'EHPAD_SF'!$D$109</definedName>
    <definedName name="CRFIHACPTEH__687_____PRDANN0\FINESS_ET">'EHPAD-AJ'!$E$115</definedName>
    <definedName name="CRFIHACPTEH__687_____PRDANN0\Id_CR_SF_">'EHPAD_SF'!$E$109</definedName>
    <definedName name="CRFIHACPTEH__68741___ANTANM1\FINESS_ET">'EHPAD-AJ'!$D$116</definedName>
    <definedName name="CRFIHACPTEH__68741___ANTANM1\Id_CR_SF_">'EHPAD_SF'!$D$110</definedName>
    <definedName name="CRFIHACPTEH__68741___PRDANN0\FINESS_ET">'EHPAD-AJ'!$E$116</definedName>
    <definedName name="CRFIHACPTEH__68741___PRDANN0\Id_CR_SF_">'EHPAD_SF'!$E$110</definedName>
    <definedName name="CRFIHACPTEH__68742___ANTANM1\FINESS_ET">'EHPAD-AJ'!$D$117</definedName>
    <definedName name="CRFIHACPTEH__68742___ANTANM1\Id_CR_SF_">'EHPAD_SF'!$D$111</definedName>
    <definedName name="CRFIHACPTEH__68742___PRDANN0\FINESS_ET">'EHPAD-AJ'!$E$117</definedName>
    <definedName name="CRFIHACPTEH__68742___PRDANN0\Id_CR_SF_">'EHPAD_SF'!$E$111</definedName>
    <definedName name="CRFIHACPTEH__689_____ANTANM1\FINESS_ET">'EHPAD-AJ'!$D$118</definedName>
    <definedName name="CRFIHACPTEH__689_____ANTANM1\Id_CR_SF_">'EHPAD_SF'!$D$112</definedName>
    <definedName name="CRFIHACPTEH__689_____PRDANN0\FINESS_ET">'EHPAD-AJ'!$E$118</definedName>
    <definedName name="CRFIHACPTEH__689_____PRDANN0\Id_CR_SF_">'EHPAD_SF'!$E$112</definedName>
    <definedName name="CRFIHACPTEH__70______ANTANM1\FINESS_ET">'EHPAD-AJ'!$D$140</definedName>
    <definedName name="CRFIHACPTEH__70______ANTANM1\Id_CR_SF_">'EHPAD_SF'!$D$134</definedName>
    <definedName name="CRFIHACPTEH__70______PRDANN0\FINESS_ET">'EHPAD-AJ'!$E$140</definedName>
    <definedName name="CRFIHACPTEH__70______PRDANN0\Id_CR_SF_">'EHPAD_SF'!$E$134</definedName>
    <definedName name="CRFIHACPTEH__709_____ANTANM1\FINESS_ET">'EHPAD-AJ'!$D$55</definedName>
    <definedName name="CRFIHACPTEH__709_____ANTANM1\Id_CR_SF_">'EHPAD_SF'!$D$49</definedName>
    <definedName name="CRFIHACPTEH__709_____PRDANN0\FINESS_ET">'EHPAD-AJ'!$E$55</definedName>
    <definedName name="CRFIHACPTEH__709_____PRDANN0\Id_CR_SF_">'EHPAD_SF'!$E$49</definedName>
    <definedName name="CRFIHACPTEH__71______ANTANM1\FINESS_ET">'EHPAD-AJ'!$D$141</definedName>
    <definedName name="CRFIHACPTEH__71______ANTANM1\Id_CR_SF_">'EHPAD_SF'!$D$135</definedName>
    <definedName name="CRFIHACPTEH__71______PRDANN0\FINESS_ET">'EHPAD-AJ'!$E$141</definedName>
    <definedName name="CRFIHACPTEH__71______PRDANN0\Id_CR_SF_">'EHPAD_SF'!$E$135</definedName>
    <definedName name="CRFIHACPTEH__713_____ANTANM1\FINESS_ET">'EHPAD-AJ'!$D$56</definedName>
    <definedName name="CRFIHACPTEH__713_____ANTANM1\Id_CR_SF_">'EHPAD_SF'!$D$50</definedName>
    <definedName name="CRFIHACPTEH__713_____PRDANN0\FINESS_ET">'EHPAD-AJ'!$E$56</definedName>
    <definedName name="CRFIHACPTEH__713_____PRDANN0\Id_CR_SF_">'EHPAD_SF'!$E$50</definedName>
    <definedName name="CRFIHACPTEH__72______ANTANM1\FINESS_ET">'EHPAD-AJ'!$D$142</definedName>
    <definedName name="CRFIHACPTEH__72______ANTANM1\Id_CR_SF_">'EHPAD_SF'!$D$136</definedName>
    <definedName name="CRFIHACPTEH__72______PRDANN0\FINESS_ET">'EHPAD-AJ'!$E$142</definedName>
    <definedName name="CRFIHACPTEH__72______PRDANN0\Id_CR_SF_">'EHPAD_SF'!$E$136</definedName>
    <definedName name="CRFIHACPTEH__732_____ANTANM1\FINESS_ET">'EHPAD-AJ'!$D$127</definedName>
    <definedName name="CRFIHACPTEH__732_____ANTANM1\Id_CR_SF_">'EHPAD_SF'!$D$121</definedName>
    <definedName name="CRFIHACPTEH__732_____PRDANN0\FINESS_ET">'EHPAD-AJ'!$E$127</definedName>
    <definedName name="CRFIHACPTEH__732_____PRDANN0\Id_CR_SF_">'EHPAD_SF'!$E$121</definedName>
    <definedName name="CRFIHACPTEH__7351____ANTANM1\FINESS_ET">'EHPAD-AJ'!$D$129</definedName>
    <definedName name="CRFIHACPTEH__7351____ANTANM1\Id_CR_SF_">'EHPAD_SF'!$D$123</definedName>
    <definedName name="CRFIHACPTEH__7351____PRDANN0\FINESS_ET">'EHPAD-AJ'!$E$129</definedName>
    <definedName name="CRFIHACPTEH__7351____PRDANN0\Id_CR_SF_">'EHPAD_SF'!$E$123</definedName>
    <definedName name="CRFIHACPTEH__7351125_ANTANM1\FINESS_ET">'EHPAD-AJ'!$D$130</definedName>
    <definedName name="CRFIHACPTEH__7351125_ANTANM1\Id_CR_SF_">'EHPAD_SF'!$D$124</definedName>
    <definedName name="CRFIHACPTEH__7351125_PRDANN0\FINESS_ET">'EHPAD-AJ'!$E$130</definedName>
    <definedName name="CRFIHACPTEH__7351125_PRDANN0\Id_CR_SF_">'EHPAD_SF'!$E$124</definedName>
    <definedName name="CRFIHACPTEH__7352____ANTANM1\FINESS_ET">'EHPAD-AJ'!$D$131</definedName>
    <definedName name="CRFIHACPTEH__7352____ANTANM1\Id_CR_SF_">'EHPAD_SF'!$D$125</definedName>
    <definedName name="CRFIHACPTEH__7352____PRDANN0\FINESS_ET">'EHPAD-AJ'!$E$131</definedName>
    <definedName name="CRFIHACPTEH__7352____PRDANN0\Id_CR_SF_">'EHPAD_SF'!$E$125</definedName>
    <definedName name="CRFIHACPTEH__7353____ANTANM1\FINESS_ET">'EHPAD-AJ'!$D$135</definedName>
    <definedName name="CRFIHACPTEH__7353____ANTANM1\Id_CR_SF_">'EHPAD_SF'!$D$129</definedName>
    <definedName name="CRFIHACPTEH__7353____PRDANN0\FINESS_ET">'EHPAD-AJ'!$E$135</definedName>
    <definedName name="CRFIHACPTEH__7353____PRDANN0\Id_CR_SF_">'EHPAD_SF'!$E$129</definedName>
    <definedName name="CRFIHACPTEH__7358____ANTANM1\FINESS_ET">'EHPAD-AJ'!$D$137</definedName>
    <definedName name="CRFIHACPTEH__7358____ANTANM1\Id_CR_SF_">'EHPAD_SF'!$D$131</definedName>
    <definedName name="CRFIHACPTEH__7358____PRDANN0\FINESS_ET">'EHPAD-AJ'!$E$137</definedName>
    <definedName name="CRFIHACPTEH__7358____PRDANN0\Id_CR_SF_">'EHPAD_SF'!$E$131</definedName>
    <definedName name="CRFIHACPTEH__738_____ANTANM1\FINESS_ET">'EHPAD-AJ'!$D$138</definedName>
    <definedName name="CRFIHACPTEH__738_____ANTANM1\Id_CR_SF_">'EHPAD_SF'!$D$132</definedName>
    <definedName name="CRFIHACPTEH__738_____PRDANN0\FINESS_ET">'EHPAD-AJ'!$E$138</definedName>
    <definedName name="CRFIHACPTEH__738_____PRDANN0\Id_CR_SF_">'EHPAD_SF'!$E$132</definedName>
    <definedName name="CRFIHACPTEH__74______ANTANM1\FINESS_ET">'EHPAD-AJ'!$D$143</definedName>
    <definedName name="CRFIHACPTEH__74______ANTANM1\Id_CR_SF_">'EHPAD_SF'!$D$137</definedName>
    <definedName name="CRFIHACPTEH__74______PRDANN0\FINESS_ET">'EHPAD-AJ'!$E$143</definedName>
    <definedName name="CRFIHACPTEH__74______PRDANN0\Id_CR_SF_">'EHPAD_SF'!$E$137</definedName>
    <definedName name="CRFIHACPTEH__75______ANTANM1\FINESS_ET">'EHPAD-AJ'!$D$144</definedName>
    <definedName name="CRFIHACPTEH__75______ANTANM1\Id_CR_SF_">'EHPAD_SF'!$D$138</definedName>
    <definedName name="CRFIHACPTEH__75______PRDANN0\FINESS_ET">'EHPAD-AJ'!$E$144</definedName>
    <definedName name="CRFIHACPTEH__75______PRDANN0\Id_CR_SF_">'EHPAD_SF'!$E$138</definedName>
    <definedName name="CRFIHACPTEH__76______ANTANM1\FINESS_ET">'EHPAD-AJ'!$D$152</definedName>
    <definedName name="CRFIHACPTEH__76______ANTANM1\Id_CR_SF_">'EHPAD_SF'!$D$146</definedName>
    <definedName name="CRFIHACPTEH__76______PRDANN0\FINESS_ET">'EHPAD-AJ'!$E$152</definedName>
    <definedName name="CRFIHACPTEH__76______PRDANN0\Id_CR_SF_">'EHPAD_SF'!$E$146</definedName>
    <definedName name="CRFIHACPTEH__771_____ANTANM1\FINESS_ET">'EHPAD-AJ'!$D$153</definedName>
    <definedName name="CRFIHACPTEH__771_____ANTANM1\Id_CR_SF_">'EHPAD_SF'!$D$147</definedName>
    <definedName name="CRFIHACPTEH__771_____PRDANN0\FINESS_ET">'EHPAD-AJ'!$E$153</definedName>
    <definedName name="CRFIHACPTEH__771_____PRDANN0\Id_CR_SF_">'EHPAD_SF'!$E$147</definedName>
    <definedName name="CRFIHACPTEH__773_____ANTANM1\FINESS_ET">'EHPAD-AJ'!$D$154</definedName>
    <definedName name="CRFIHACPTEH__773_____ANTANM1\Id_CR_SF_">'EHPAD_SF'!$D$148</definedName>
    <definedName name="CRFIHACPTEH__773_____PRDANN0\FINESS_ET">'EHPAD-AJ'!$E$154</definedName>
    <definedName name="CRFIHACPTEH__773_____PRDANN0\Id_CR_SF_">'EHPAD_SF'!$E$148</definedName>
    <definedName name="CRFIHACPTEH__775_____ANTANM1\FINESS_ET">'EHPAD-AJ'!$D$155</definedName>
    <definedName name="CRFIHACPTEH__775_____ANTANM1\Id_CR_SF_">'EHPAD_SF'!$D$149</definedName>
    <definedName name="CRFIHACPTEH__775_____PRDANN0\FINESS_ET">'EHPAD-AJ'!$E$155</definedName>
    <definedName name="CRFIHACPTEH__775_____PRDANN0\Id_CR_SF_">'EHPAD_SF'!$E$149</definedName>
    <definedName name="CRFIHACPTEH__777_____ANTANM1\FINESS_ET">'EHPAD-AJ'!$D$156</definedName>
    <definedName name="CRFIHACPTEH__777_____ANTANM1\Id_CR_SF_">'EHPAD_SF'!$D$150</definedName>
    <definedName name="CRFIHACPTEH__777_____PRDANN0\FINESS_ET">'EHPAD-AJ'!$E$156</definedName>
    <definedName name="CRFIHACPTEH__777_____PRDANN0\Id_CR_SF_">'EHPAD_SF'!$E$150</definedName>
    <definedName name="CRFIHACPTEH__778_____ANTANM1\FINESS_ET">'EHPAD-AJ'!$D$157</definedName>
    <definedName name="CRFIHACPTEH__778_____ANTANM1\Id_CR_SF_">'EHPAD_SF'!$D$151</definedName>
    <definedName name="CRFIHACPTEH__778_____PRDANN0\FINESS_ET">'EHPAD-AJ'!$E$157</definedName>
    <definedName name="CRFIHACPTEH__778_____PRDANN0\Id_CR_SF_">'EHPAD_SF'!$E$151</definedName>
    <definedName name="CRFIHACPTEH__7811____ANTANM1\FINESS_ET">'EHPAD-AJ'!$D$158</definedName>
    <definedName name="CRFIHACPTEH__7811____ANTANM1\Id_CR_SF_">'EHPAD_SF'!$D$152</definedName>
    <definedName name="CRFIHACPTEH__7811____PRDANN0\FINESS_ET">'EHPAD-AJ'!$E$158</definedName>
    <definedName name="CRFIHACPTEH__7811____PRDANN0\Id_CR_SF_">'EHPAD_SF'!$E$152</definedName>
    <definedName name="CRFIHACPTEH__7815____ANTANM1\FINESS_ET">'EHPAD-AJ'!$D$159</definedName>
    <definedName name="CRFIHACPTEH__7815____ANTANM1\Id_CR_SF_">'EHPAD_SF'!$D$153</definedName>
    <definedName name="CRFIHACPTEH__7815____PRDANN0\FINESS_ET">'EHPAD-AJ'!$E$159</definedName>
    <definedName name="CRFIHACPTEH__7815____PRDANN0\Id_CR_SF_">'EHPAD_SF'!$E$153</definedName>
    <definedName name="CRFIHACPTEH__7816____ANTANM1\FINESS_ET">'EHPAD-AJ'!$D$160</definedName>
    <definedName name="CRFIHACPTEH__7816____ANTANM1\Id_CR_SF_">'EHPAD_SF'!$D$154</definedName>
    <definedName name="CRFIHACPTEH__7816____PRDANN0\FINESS_ET">'EHPAD-AJ'!$E$160</definedName>
    <definedName name="CRFIHACPTEH__7816____PRDANN0\Id_CR_SF_">'EHPAD_SF'!$E$154</definedName>
    <definedName name="CRFIHACPTEH__7817____ANTANM1\FINESS_ET">'EHPAD-AJ'!$D$161</definedName>
    <definedName name="CRFIHACPTEH__7817____ANTANM1\Id_CR_SF_">'EHPAD_SF'!$D$155</definedName>
    <definedName name="CRFIHACPTEH__7817____PRDANN0\FINESS_ET">'EHPAD-AJ'!$E$161</definedName>
    <definedName name="CRFIHACPTEH__7817____PRDANN0\Id_CR_SF_">'EHPAD_SF'!$E$155</definedName>
    <definedName name="CRFIHACPTEH__786_____ANTANM1\FINESS_ET">'EHPAD-AJ'!$D$162</definedName>
    <definedName name="CRFIHACPTEH__786_____ANTANM1\Id_CR_SF_">'EHPAD_SF'!$D$156</definedName>
    <definedName name="CRFIHACPTEH__786_____PRDANN0\FINESS_ET">'EHPAD-AJ'!$E$162</definedName>
    <definedName name="CRFIHACPTEH__786_____PRDANN0\Id_CR_SF_">'EHPAD_SF'!$E$156</definedName>
    <definedName name="CRFIHACPTEH__787_____ANTANM1\FINESS_ET">'EHPAD-AJ'!$D$163</definedName>
    <definedName name="CRFIHACPTEH__787_____ANTANM1\Id_CR_SF_">'EHPAD_SF'!$D$157</definedName>
    <definedName name="CRFIHACPTEH__787_____PRDANN0\FINESS_ET">'EHPAD-AJ'!$E$163</definedName>
    <definedName name="CRFIHACPTEH__787_____PRDANN0\Id_CR_SF_">'EHPAD_SF'!$E$157</definedName>
    <definedName name="CRFIHACPTEH__78741___ANTANM1\FINESS_ET">'EHPAD-AJ'!$D$164</definedName>
    <definedName name="CRFIHACPTEH__78741___ANTANM1\Id_CR_SF_">'EHPAD_SF'!$D$158</definedName>
    <definedName name="CRFIHACPTEH__78741___PRDANN0\FINESS_ET">'EHPAD-AJ'!$E$164</definedName>
    <definedName name="CRFIHACPTEH__78741___PRDANN0\Id_CR_SF_">'EHPAD_SF'!$E$158</definedName>
    <definedName name="CRFIHACPTEH__78742___ANTANM1\FINESS_ET">'EHPAD-AJ'!$D$165</definedName>
    <definedName name="CRFIHACPTEH__78742___ANTANM1\Id_CR_SF_">'EHPAD_SF'!$D$159</definedName>
    <definedName name="CRFIHACPTEH__78742___PRDANN0\FINESS_ET">'EHPAD-AJ'!$E$165</definedName>
    <definedName name="CRFIHACPTEH__78742___PRDANN0\Id_CR_SF_">'EHPAD_SF'!$E$159</definedName>
    <definedName name="CRFIHACPTEH__789_____ANTANM1\FINESS_ET">'EHPAD-AJ'!$D$166</definedName>
    <definedName name="CRFIHACPTEH__789_____ANTANM1\Id_CR_SF_">'EHPAD_SF'!$D$160</definedName>
    <definedName name="CRFIHACPTEH__789_____PRDANN0\FINESS_ET">'EHPAD-AJ'!$E$166</definedName>
    <definedName name="CRFIHACPTEH__789_____PRDANN0\Id_CR_SF_">'EHPAD_SF'!$E$160</definedName>
    <definedName name="CRFIHACPTEH__79______ANTANM1\FINESS_ET">'EHPAD-AJ'!$D$167</definedName>
    <definedName name="CRFIHACPTEH__79______ANTANM1\Id_CR_SF_">'EHPAD_SF'!$D$161</definedName>
    <definedName name="CRFIHACPTEH__79______PRDANN0\FINESS_ET">'EHPAD-AJ'!$E$167</definedName>
    <definedName name="CRFIHACPTEH__79______PRDANN0\Id_CR_SF_">'EHPAD_SF'!$E$161</definedName>
    <definedName name="CRFIHACPTEH__RANDEFI_ANTANM1\FINESS_ET">'EHPAD-AJ'!$D$172</definedName>
    <definedName name="CRFIHACPTEH__RANDEFI_ANTANM1\Id_CR_SF_">'EHPAD_SF'!$D$166</definedName>
    <definedName name="CRFIHACPTEH__RANDEFI_PRDANN0\FINESS_ET">'EHPAD-AJ'!$E$172</definedName>
    <definedName name="CRFIHACPTEH__RANDEFI_PRDANN0\Id_CR_SF_">'EHPAD_SF'!$E$166</definedName>
    <definedName name="CRFIHACPTEH__RANEXCEDANTANM1\FINESS_ET">'EHPAD-AJ'!$D$173</definedName>
    <definedName name="CRFIHACPTEH__RANEXCEDANTANM1\Id_CR_SF_">'EHPAD_SF'!$D$167</definedName>
    <definedName name="CRFIHACPTEH__RANEXCEDPRDANN0\FINESS_ET">'EHPAD-AJ'!$E$173</definedName>
    <definedName name="CRFIHACPTEH__RANEXCEDPRDANN0\Id_CR_SF_">'EHPAD_SF'!$E$167</definedName>
    <definedName name="CRFIHACPTEH__TOTCHA__ANTANM1\FINESS_ET">'EHPAD-AJ'!$D$119</definedName>
    <definedName name="CRFIHACPTEH__TOTCHA__PRDANN0\FINESS_ET">'EHPAD-AJ'!$E$119</definedName>
    <definedName name="CRFIHACPTEH__TOTPDT__ANTANM1\FINESS_ET">'EHPAD-AJ'!$D$168</definedName>
    <definedName name="CRFIHACPTEH__TOTPDT__PRDANN0\FINESS_ET">'EHPAD-AJ'!$E$168</definedName>
    <definedName name="CRFIHACPTES__60______ANTANM1\FINESS_ET">'EHPAD-AJ'!$H$27</definedName>
    <definedName name="CRFIHACPTES__60______ANTANM1\Id_CR_SF_">'EHPAD_SF'!$H$21</definedName>
    <definedName name="CRFIHACPTES__60______PRDANN0\FINESS_ET">'EHPAD-AJ'!$I$27</definedName>
    <definedName name="CRFIHACPTES__60______PRDANN0\Id_CR_SF_">'EHPAD_SF'!$I$21</definedName>
    <definedName name="CRFIHACPTES__602_____ANTANM1\FINESS_ET">'EHPAD-AJ'!$H$28</definedName>
    <definedName name="CRFIHACPTES__602_____ANTANM1\Id_CR_SF_">'EHPAD_SF'!$H$22</definedName>
    <definedName name="CRFIHACPTES__602_____PRDANN0\FINESS_ET">'EHPAD-AJ'!$I$28</definedName>
    <definedName name="CRFIHACPTES__602_____PRDANN0\Id_CR_SF_">'EHPAD_SF'!$I$22</definedName>
    <definedName name="CRFIHACPTES__6021____ANTANM1\FINESS_ET">'EHPAD-AJ'!$H$29</definedName>
    <definedName name="CRFIHACPTES__6021____ANTANM1\Id_CR_SF_">'EHPAD_SF'!$H$23</definedName>
    <definedName name="CRFIHACPTES__6021____PRDANN0\FINESS_ET">'EHPAD-AJ'!$I$29</definedName>
    <definedName name="CRFIHACPTES__6021____PRDANN0\Id_CR_SF_">'EHPAD_SF'!$I$23</definedName>
    <definedName name="CRFIHACPTES__603_____ANTANM1\FINESS_ET">'EHPAD-AJ'!$H$37</definedName>
    <definedName name="CRFIHACPTES__603_____ANTANM1\Id_CR_SF_">'EHPAD_SF'!$H$31</definedName>
    <definedName name="CRFIHACPTES__603_____PRDANN0\FINESS_ET">'EHPAD-AJ'!$I$37</definedName>
    <definedName name="CRFIHACPTES__603_____PRDANN0\Id_CR_SF_">'EHPAD_SF'!$I$31</definedName>
    <definedName name="CRFIHACPTES__60321___ANTANM1\FINESS_ET">'EHPAD-AJ'!$H$38</definedName>
    <definedName name="CRFIHACPTES__60321___ANTANM1\Id_CR_SF_">'EHPAD_SF'!$H$32</definedName>
    <definedName name="CRFIHACPTES__60321___PRDANN0\FINESS_ET">'EHPAD-AJ'!$I$38</definedName>
    <definedName name="CRFIHACPTES__60321___PRDANN0\Id_CR_SF_">'EHPAD_SF'!$I$32</definedName>
    <definedName name="CRFIHACPTES__603P____ANTANM1\FINESS_ET">'EHPAD-AJ'!$H$145</definedName>
    <definedName name="CRFIHACPTES__603P____ANTANM1\Id_CR_SF_">'EHPAD_SF'!$H$139</definedName>
    <definedName name="CRFIHACPTES__603P____PRDANN0\FINESS_ET">'EHPAD-AJ'!$I$145</definedName>
    <definedName name="CRFIHACPTES__603P____PRDANN0\Id_CR_SF_">'EHPAD_SF'!$I$139</definedName>
    <definedName name="CRFIHACPTES__606_____ANTANM1\FINESS_ET">'EHPAD-AJ'!$H$46</definedName>
    <definedName name="CRFIHACPTES__606_____ANTANM1\Id_CR_SF_">'EHPAD_SF'!$H$40</definedName>
    <definedName name="CRFIHACPTES__606_____PRDANN0\FINESS_ET">'EHPAD-AJ'!$I$46</definedName>
    <definedName name="CRFIHACPTES__606_____PRDANN0\Id_CR_SF_">'EHPAD_SF'!$I$40</definedName>
    <definedName name="CRFIHACPTES__6066____ANTANM1\FINESS_ET">'EHPAD-AJ'!$H$54</definedName>
    <definedName name="CRFIHACPTES__6066____ANTANM1\Id_CR_SF_">'EHPAD_SF'!$H$48</definedName>
    <definedName name="CRFIHACPTES__6066____PRDANN0\FINESS_ET">'EHPAD-AJ'!$I$54</definedName>
    <definedName name="CRFIHACPTES__6066____PRDANN0\Id_CR_SF_">'EHPAD_SF'!$I$48</definedName>
    <definedName name="CRFIHACPTES__609_19__ANTANM1\FINESS_ET">'EHPAD-AJ'!$H$146</definedName>
    <definedName name="CRFIHACPTES__609_19__ANTANM1\Id_CR_SF_">'EHPAD_SF'!$H$140</definedName>
    <definedName name="CRFIHACPTES__609_19__PRDANN0\FINESS_ET">'EHPAD-AJ'!$I$146</definedName>
    <definedName name="CRFIHACPTES__609_19__PRDANN0\Id_CR_SF_">'EHPAD_SF'!$I$140</definedName>
    <definedName name="CRFIHACPTES__61______ANTANM1\FINESS_ET">'EHPAD-AJ'!$H$59</definedName>
    <definedName name="CRFIHACPTES__61______ANTANM1\Id_CR_SF_">'EHPAD_SF'!$H$53</definedName>
    <definedName name="CRFIHACPTES__61______PRDANN0\FINESS_ET">'EHPAD-AJ'!$I$59</definedName>
    <definedName name="CRFIHACPTES__61______PRDANN0\Id_CR_SF_">'EHPAD_SF'!$I$53</definedName>
    <definedName name="CRFIHACPTES__6111____ANTANM1\FINESS_ET">'EHPAD-AJ'!$H$60</definedName>
    <definedName name="CRFIHACPTES__6111____ANTANM1\Id_CR_SF_">'EHPAD_SF'!$H$54</definedName>
    <definedName name="CRFIHACPTES__6111____PRDANN0\FINESS_ET">'EHPAD-AJ'!$I$60</definedName>
    <definedName name="CRFIHACPTES__6111____PRDANN0\Id_CR_SF_">'EHPAD_SF'!$I$54</definedName>
    <definedName name="CRFIHACPTES__61121___ANTANM1\FINESS_ET">'EHPAD-AJ'!$H$61</definedName>
    <definedName name="CRFIHACPTES__61121___ANTANM1\Id_CR_SF_">'EHPAD_SF'!$H$55</definedName>
    <definedName name="CRFIHACPTES__61121___PRDANN0\FINESS_ET">'EHPAD-AJ'!$I$61</definedName>
    <definedName name="CRFIHACPTES__61121___PRDANN0\Id_CR_SF_">'EHPAD_SF'!$I$55</definedName>
    <definedName name="CRFIHACPTES__61357___ANTANM1\FINESS_ET">'EHPAD-AJ'!$H$62</definedName>
    <definedName name="CRFIHACPTES__61357___ANTANM1\Id_CR_SF_">'EHPAD_SF'!$H$56</definedName>
    <definedName name="CRFIHACPTES__61357___PRDANN0\FINESS_ET">'EHPAD-AJ'!$I$62</definedName>
    <definedName name="CRFIHACPTES__61357___PRDANN0\Id_CR_SF_">'EHPAD_SF'!$I$56</definedName>
    <definedName name="CRFIHACPTES__61551___ANTANM1\FINESS_ET">'EHPAD-AJ'!$H$63</definedName>
    <definedName name="CRFIHACPTES__61551___ANTANM1\Id_CR_SF_">'EHPAD_SF'!$H$57</definedName>
    <definedName name="CRFIHACPTES__61551___PRDANN0\FINESS_ET">'EHPAD-AJ'!$I$63</definedName>
    <definedName name="CRFIHACPTES__61551___PRDANN0\Id_CR_SF_">'EHPAD_SF'!$I$57</definedName>
    <definedName name="CRFIHACPTES__61562___ANTANM1\FINESS_ET">'EHPAD-AJ'!$H$64</definedName>
    <definedName name="CRFIHACPTES__61562___ANTANM1\Id_CR_SF_">'EHPAD_SF'!$H$58</definedName>
    <definedName name="CRFIHACPTES__61562___PRDANN0\FINESS_ET">'EHPAD-AJ'!$I$64</definedName>
    <definedName name="CRFIHACPTES__61562___PRDANN0\Id_CR_SF_">'EHPAD_SF'!$I$58</definedName>
    <definedName name="CRFIHACPTES__61681___ANTANM1\FINESS_ET">'EHPAD-AJ'!$H$65</definedName>
    <definedName name="CRFIHACPTES__61681___ANTANM1\Id_CR_SF_">'EHPAD_SF'!$H$59</definedName>
    <definedName name="CRFIHACPTES__61681___PRDANN0\FINESS_ET">'EHPAD-AJ'!$I$65</definedName>
    <definedName name="CRFIHACPTES__61681___PRDANN0\Id_CR_SF_">'EHPAD_SF'!$I$59</definedName>
    <definedName name="CRFIHACPTES__62______ANTANM1\FINESS_ET">'EHPAD-AJ'!$H$66</definedName>
    <definedName name="CRFIHACPTES__62______ANTANM1\Id_CR_SF_">'EHPAD_SF'!$H$60</definedName>
    <definedName name="CRFIHACPTES__62______PRDANN0\FINESS_ET">'EHPAD-AJ'!$I$66</definedName>
    <definedName name="CRFIHACPTES__62______PRDANN0\Id_CR_SF_">'EHPAD_SF'!$I$60</definedName>
    <definedName name="CRFIHACPTES__621_____ANTANM1\FINESS_ET">'EHPAD-AJ'!$H$67</definedName>
    <definedName name="CRFIHACPTES__621_____ANTANM1\Id_CR_SF_">'EHPAD_SF'!$H$61</definedName>
    <definedName name="CRFIHACPTES__621_____PRDANN0\FINESS_ET">'EHPAD-AJ'!$I$67</definedName>
    <definedName name="CRFIHACPTES__621_____PRDANN0\Id_CR_SF_">'EHPAD_SF'!$I$61</definedName>
    <definedName name="CRFIHACPTES__62113___ANTANM1\FINESS_ET">'EHPAD-AJ'!$H$68</definedName>
    <definedName name="CRFIHACPTES__62113___ANTANM1\Id_CR_SF_">'EHPAD_SF'!$H$62</definedName>
    <definedName name="CRFIHACPTES__62113___PRDANN0\FINESS_ET">'EHPAD-AJ'!$I$68</definedName>
    <definedName name="CRFIHACPTES__62113___PRDANN0\Id_CR_SF_">'EHPAD_SF'!$I$62</definedName>
    <definedName name="CRFIHACPTES__6223____ANTANM1\FINESS_ET">'EHPAD-AJ'!$H$69</definedName>
    <definedName name="CRFIHACPTES__6223____ANTANM1\Id_CR_SF_">'EHPAD_SF'!$H$63</definedName>
    <definedName name="CRFIHACPTES__6223____PRDANN0\FINESS_ET">'EHPAD-AJ'!$I$69</definedName>
    <definedName name="CRFIHACPTES__6223____PRDANN0\Id_CR_SF_">'EHPAD_SF'!$I$63</definedName>
    <definedName name="CRFIHACPTES__62421___ANTANM1\FINESS_ET">'EHPAD-AJ'!$H$71</definedName>
    <definedName name="CRFIHACPTES__62421___ANTANM1\Id_CR_SF_">'EHPAD_SF'!$H$65</definedName>
    <definedName name="CRFIHACPTES__62421___PRDANN0\FINESS_ET">'EHPAD-AJ'!$I$71</definedName>
    <definedName name="CRFIHACPTES__62421___PRDANN0\Id_CR_SF_">'EHPAD_SF'!$I$65</definedName>
    <definedName name="CRFIHACPTES__6288____ANTANM1\FINESS_ET">'EHPAD-AJ'!$H$79</definedName>
    <definedName name="CRFIHACPTES__6288____ANTANM1\Id_CR_SF_">'EHPAD_SF'!$H$73</definedName>
    <definedName name="CRFIHACPTES__6288____PRDANN0\FINESS_ET">'EHPAD-AJ'!$I$79</definedName>
    <definedName name="CRFIHACPTES__6288____PRDANN0\Id_CR_SF_">'EHPAD_SF'!$I$73</definedName>
    <definedName name="CRFIHACPTES__631_____ANTANM1\FINESS_ET">'EHPAD-AJ'!$H$80</definedName>
    <definedName name="CRFIHACPTES__631_____ANTANM1\Id_CR_SF_">'EHPAD_SF'!$H$74</definedName>
    <definedName name="CRFIHACPTES__631_____PRDANN0\FINESS_ET">'EHPAD-AJ'!$I$80</definedName>
    <definedName name="CRFIHACPTES__631_____PRDANN0\Id_CR_SF_">'EHPAD_SF'!$I$74</definedName>
    <definedName name="CRFIHACPTES__631AS___ANTANM1\FINESS_ET">'EHPAD-AJ'!$H$86</definedName>
    <definedName name="CRFIHACPTES__631AS___ANTANM1\Id_CR_SF_">'EHPAD_SF'!$H$80</definedName>
    <definedName name="CRFIHACPTES__631AS___PRDANN0\FINESS_ET">'EHPAD-AJ'!$I$86</definedName>
    <definedName name="CRFIHACPTES__631AS___PRDANN0\Id_CR_SF_">'EHPAD_SF'!$I$80</definedName>
    <definedName name="CRFIHACPTES__633_____ANTANM1\FINESS_ET">'EHPAD-AJ'!$H$87</definedName>
    <definedName name="CRFIHACPTES__633_____ANTANM1\Id_CR_SF_">'EHPAD_SF'!$H$81</definedName>
    <definedName name="CRFIHACPTES__633_____PRDANN0\FINESS_ET">'EHPAD-AJ'!$I$87</definedName>
    <definedName name="CRFIHACPTES__633_____PRDANN0\Id_CR_SF_">'EHPAD_SF'!$I$81</definedName>
    <definedName name="CRFIHACPTES__633AS___ANTANM1\FINESS_ET">'EHPAD-AJ'!$H$93</definedName>
    <definedName name="CRFIHACPTES__633AS___ANTANM1\Id_CR_SF_">'EHPAD_SF'!$H$87</definedName>
    <definedName name="CRFIHACPTES__633AS___PRDANN0\FINESS_ET">'EHPAD-AJ'!$I$93</definedName>
    <definedName name="CRFIHACPTES__633AS___PRDANN0\Id_CR_SF_">'EHPAD_SF'!$I$87</definedName>
    <definedName name="CRFIHACPTES__64______ANTANM1\FINESS_ET">'EHPAD-AJ'!$H$98</definedName>
    <definedName name="CRFIHACPTES__64______ANTANM1\Id_CR_SF_">'EHPAD_SF'!$H$92</definedName>
    <definedName name="CRFIHACPTES__64______PRDANN0\FINESS_ET">'EHPAD-AJ'!$I$98</definedName>
    <definedName name="CRFIHACPTES__64______PRDANN0\Id_CR_SF_">'EHPAD_SF'!$I$92</definedName>
    <definedName name="CRFIHACPTES__6419_29_ANTANM1\FINESS_ET">'EHPAD-AJ'!$H$147</definedName>
    <definedName name="CRFIHACPTES__6419_29_ANTANM1\Id_CR_SF_">'EHPAD_SF'!$H$141</definedName>
    <definedName name="CRFIHACPTES__6419_29_PRDANN0\FINESS_ET">'EHPAD-AJ'!$I$147</definedName>
    <definedName name="CRFIHACPTES__6419_29_PRDANN0\Id_CR_SF_">'EHPAD_SF'!$I$141</definedName>
    <definedName name="CRFIHACPTES__6459_69_ANTANM1\FINESS_ET">'EHPAD-AJ'!$H$148</definedName>
    <definedName name="CRFIHACPTES__6459_69_ANTANM1\Id_CR_SF_">'EHPAD_SF'!$H$142</definedName>
    <definedName name="CRFIHACPTES__6459_69_PRDANN0\FINESS_ET">'EHPAD-AJ'!$I$148</definedName>
    <definedName name="CRFIHACPTES__6459_69_PRDANN0\Id_CR_SF_">'EHPAD_SF'!$I$142</definedName>
    <definedName name="CRFIHACPTES__6489____ANTANM1\FINESS_ET">'EHPAD-AJ'!$H$149</definedName>
    <definedName name="CRFIHACPTES__6489____ANTANM1\Id_CR_SF_">'EHPAD_SF'!$H$143</definedName>
    <definedName name="CRFIHACPTES__6489____PRDANN0\FINESS_ET">'EHPAD-AJ'!$I$149</definedName>
    <definedName name="CRFIHACPTES__6489____PRDANN0\Id_CR_SF_">'EHPAD_SF'!$I$143</definedName>
    <definedName name="CRFIHACPTES__64AS____ANTANM1\FINESS_ET">'EHPAD-AJ'!$H$104</definedName>
    <definedName name="CRFIHACPTES__64AS____ANTANM1\Id_CR_SF_">'EHPAD_SF'!$H$98</definedName>
    <definedName name="CRFIHACPTES__64AS____PRDANN0\FINESS_ET">'EHPAD-AJ'!$I$104</definedName>
    <definedName name="CRFIHACPTES__64AS____PRDANN0\Id_CR_SF_">'EHPAD_SF'!$I$98</definedName>
    <definedName name="CRFIHACPTES__64ASH___ANTANM1\FINESS_ET">'EHPAD-AJ'!$H$101</definedName>
    <definedName name="CRFIHACPTES__64ASH___ANTANM1\Id_CR_SF_">'EHPAD_SF'!$H$95</definedName>
    <definedName name="CRFIHACPTES__64ASH___PRDANN0\FINESS_ET">'EHPAD-AJ'!$I$101</definedName>
    <definedName name="CRFIHACPTES__64ASH___PRDANN0\Id_CR_SF_">'EHPAD_SF'!$I$95</definedName>
    <definedName name="CRFIHACPTES__6611____ANTANM1\FINESS_ET">'EHPAD-AJ'!$H$107</definedName>
    <definedName name="CRFIHACPTES__6611____ANTANM1\Id_CR_SF_">'EHPAD_SF'!$H$101</definedName>
    <definedName name="CRFIHACPTES__6611____PRDANN0\FINESS_ET">'EHPAD-AJ'!$I$107</definedName>
    <definedName name="CRFIHACPTES__6611____PRDANN0\Id_CR_SF_">'EHPAD_SF'!$I$101</definedName>
    <definedName name="CRFIHACPTES__6611P___ANTANM1\FINESS_ET">'EHPAD-AJ'!$H$150</definedName>
    <definedName name="CRFIHACPTES__6611P___ANTANM1\Id_CR_SF_">'EHPAD_SF'!$H$144</definedName>
    <definedName name="CRFIHACPTES__6611P___PRDANN0\FINESS_ET">'EHPAD-AJ'!$I$150</definedName>
    <definedName name="CRFIHACPTES__6611P___PRDANN0\Id_CR_SF_">'EHPAD_SF'!$I$144</definedName>
    <definedName name="CRFIHACPTES__67______ANTANM1\FINESS_ET">'EHPAD-AJ'!$H$108</definedName>
    <definedName name="CRFIHACPTES__67______ANTANM1\Id_CR_SF_">'EHPAD_SF'!$H$102</definedName>
    <definedName name="CRFIHACPTES__67______PRDANN0\FINESS_ET">'EHPAD-AJ'!$I$108</definedName>
    <definedName name="CRFIHACPTES__67______PRDANN0\Id_CR_SF_">'EHPAD_SF'!$I$102</definedName>
    <definedName name="CRFIHACPTES__6811____ANTANM1\FINESS_ET">'EHPAD-AJ'!$H$109</definedName>
    <definedName name="CRFIHACPTES__6811____ANTANM1\Id_CR_SF_">'EHPAD_SF'!$H$103</definedName>
    <definedName name="CRFIHACPTES__6811____PRDANN0\FINESS_ET">'EHPAD-AJ'!$I$109</definedName>
    <definedName name="CRFIHACPTES__6811____PRDANN0\Id_CR_SF_">'EHPAD_SF'!$I$103</definedName>
    <definedName name="CRFIHACPTES__6812____ANTANM1\FINESS_ET">'EHPAD-AJ'!$H$110</definedName>
    <definedName name="CRFIHACPTES__6812____ANTANM1\Id_CR_SF_">'EHPAD_SF'!$H$104</definedName>
    <definedName name="CRFIHACPTES__6812____PRDANN0\FINESS_ET">'EHPAD-AJ'!$I$110</definedName>
    <definedName name="CRFIHACPTES__6812____PRDANN0\Id_CR_SF_">'EHPAD_SF'!$I$104</definedName>
    <definedName name="CRFIHACPTES__6815____ANTANM1\FINESS_ET">'EHPAD-AJ'!$H$111</definedName>
    <definedName name="CRFIHACPTES__6815____ANTANM1\Id_CR_SF_">'EHPAD_SF'!$H$105</definedName>
    <definedName name="CRFIHACPTES__6815____PRDANN0\FINESS_ET">'EHPAD-AJ'!$I$111</definedName>
    <definedName name="CRFIHACPTES__6815____PRDANN0\Id_CR_SF_">'EHPAD_SF'!$I$105</definedName>
    <definedName name="CRFIHACPTES__6816____ANTANM1\FINESS_ET">'EHPAD-AJ'!$H$112</definedName>
    <definedName name="CRFIHACPTES__6816____ANTANM1\Id_CR_SF_">'EHPAD_SF'!$H$106</definedName>
    <definedName name="CRFIHACPTES__6816____PRDANN0\FINESS_ET">'EHPAD-AJ'!$I$112</definedName>
    <definedName name="CRFIHACPTES__6816____PRDANN0\Id_CR_SF_">'EHPAD_SF'!$I$106</definedName>
    <definedName name="CRFIHACPTES__6817____ANTANM1\FINESS_ET">'EHPAD-AJ'!$H$113</definedName>
    <definedName name="CRFIHACPTES__6817____ANTANM1\Id_CR_SF_">'EHPAD_SF'!$H$107</definedName>
    <definedName name="CRFIHACPTES__6817____PRDANN0\FINESS_ET">'EHPAD-AJ'!$I$113</definedName>
    <definedName name="CRFIHACPTES__6817____PRDANN0\Id_CR_SF_">'EHPAD_SF'!$I$107</definedName>
    <definedName name="CRFIHACPTES__686_____ANTANM1\FINESS_ET">'EHPAD-AJ'!$H$114</definedName>
    <definedName name="CRFIHACPTES__686_____ANTANM1\Id_CR_SF_">'EHPAD_SF'!$H$108</definedName>
    <definedName name="CRFIHACPTES__686_____PRDANN0\FINESS_ET">'EHPAD-AJ'!$I$114</definedName>
    <definedName name="CRFIHACPTES__686_____PRDANN0\Id_CR_SF_">'EHPAD_SF'!$I$108</definedName>
    <definedName name="CRFIHACPTES__687_____ANTANM1\FINESS_ET">'EHPAD-AJ'!$H$115</definedName>
    <definedName name="CRFIHACPTES__687_____ANTANM1\Id_CR_SF_">'EHPAD_SF'!$H$109</definedName>
    <definedName name="CRFIHACPTES__687_____PRDANN0\FINESS_ET">'EHPAD-AJ'!$I$115</definedName>
    <definedName name="CRFIHACPTES__687_____PRDANN0\Id_CR_SF_">'EHPAD_SF'!$I$109</definedName>
    <definedName name="CRFIHACPTES__68741___ANTANM1\FINESS_ET">'EHPAD-AJ'!$H$116</definedName>
    <definedName name="CRFIHACPTES__68741___ANTANM1\Id_CR_SF_">'EHPAD_SF'!$H$110</definedName>
    <definedName name="CRFIHACPTES__68741___PRDANN0\FINESS_ET">'EHPAD-AJ'!$I$116</definedName>
    <definedName name="CRFIHACPTES__68741___PRDANN0\Id_CR_SF_">'EHPAD_SF'!$I$110</definedName>
    <definedName name="CRFIHACPTES__68742___ANTANM1\FINESS_ET">'EHPAD-AJ'!$H$117</definedName>
    <definedName name="CRFIHACPTES__68742___ANTANM1\Id_CR_SF_">'EHPAD_SF'!$H$111</definedName>
    <definedName name="CRFIHACPTES__68742___PRDANN0\FINESS_ET">'EHPAD-AJ'!$I$117</definedName>
    <definedName name="CRFIHACPTES__68742___PRDANN0\Id_CR_SF_">'EHPAD_SF'!$I$111</definedName>
    <definedName name="CRFIHACPTES__689_____ANTANM1\FINESS_ET">'EHPAD-AJ'!$H$118</definedName>
    <definedName name="CRFIHACPTES__689_____ANTANM1\Id_CR_SF_">'EHPAD_SF'!$H$112</definedName>
    <definedName name="CRFIHACPTES__689_____PRDANN0\FINESS_ET">'EHPAD-AJ'!$I$118</definedName>
    <definedName name="CRFIHACPTES__689_____PRDANN0\Id_CR_SF_">'EHPAD_SF'!$I$112</definedName>
    <definedName name="CRFIHACPTES__70______ANTANM1\FINESS_ET">'EHPAD-AJ'!$H$140</definedName>
    <definedName name="CRFIHACPTES__70______ANTANM1\Id_CR_SF_">'EHPAD_SF'!$H$134</definedName>
    <definedName name="CRFIHACPTES__70______PRDANN0\FINESS_ET">'EHPAD-AJ'!$I$140</definedName>
    <definedName name="CRFIHACPTES__70______PRDANN0\Id_CR_SF_">'EHPAD_SF'!$I$134</definedName>
    <definedName name="CRFIHACPTES__709_____ANTANM1\FINESS_ET">'EHPAD-AJ'!$H$55</definedName>
    <definedName name="CRFIHACPTES__709_____ANTANM1\Id_CR_SF_">'EHPAD_SF'!$H$49</definedName>
    <definedName name="CRFIHACPTES__709_____PRDANN0\FINESS_ET">'EHPAD-AJ'!$I$55</definedName>
    <definedName name="CRFIHACPTES__709_____PRDANN0\Id_CR_SF_">'EHPAD_SF'!$I$49</definedName>
    <definedName name="CRFIHACPTES__71______ANTANM1\FINESS_ET">'EHPAD-AJ'!$H$141</definedName>
    <definedName name="CRFIHACPTES__71______ANTANM1\Id_CR_SF_">'EHPAD_SF'!$H$135</definedName>
    <definedName name="CRFIHACPTES__71______PRDANN0\FINESS_ET">'EHPAD-AJ'!$I$141</definedName>
    <definedName name="CRFIHACPTES__71______PRDANN0\Id_CR_SF_">'EHPAD_SF'!$I$135</definedName>
    <definedName name="CRFIHACPTES__713_____ANTANM1\FINESS_ET">'EHPAD-AJ'!$H$56</definedName>
    <definedName name="CRFIHACPTES__713_____ANTANM1\Id_CR_SF_">'EHPAD_SF'!$H$50</definedName>
    <definedName name="CRFIHACPTES__713_____PRDANN0\FINESS_ET">'EHPAD-AJ'!$I$56</definedName>
    <definedName name="CRFIHACPTES__713_____PRDANN0\Id_CR_SF_">'EHPAD_SF'!$I$50</definedName>
    <definedName name="CRFIHACPTES__72______ANTANM1\FINESS_ET">'EHPAD-AJ'!$H$142</definedName>
    <definedName name="CRFIHACPTES__72______ANTANM1\Id_CR_SF_">'EHPAD_SF'!$H$136</definedName>
    <definedName name="CRFIHACPTES__72______PRDANN0\FINESS_ET">'EHPAD-AJ'!$I$142</definedName>
    <definedName name="CRFIHACPTES__72______PRDANN0\Id_CR_SF_">'EHPAD_SF'!$I$136</definedName>
    <definedName name="CRFIHACPTES__732_____ANTANM1\FINESS_ET">'EHPAD-AJ'!$H$127</definedName>
    <definedName name="CRFIHACPTES__732_____ANTANM1\Id_CR_SF_">'EHPAD_SF'!$H$121</definedName>
    <definedName name="CRFIHACPTES__732_____PRDANN0\FINESS_ET">'EHPAD-AJ'!$I$127</definedName>
    <definedName name="CRFIHACPTES__732_____PRDANN0\Id_CR_SF_">'EHPAD_SF'!$I$121</definedName>
    <definedName name="CRFIHACPTES__7351____ANTANM1\FINESS_ET">'EHPAD-AJ'!$H$129</definedName>
    <definedName name="CRFIHACPTES__7351____ANTANM1\Id_CR_SF_">'EHPAD_SF'!$H$123</definedName>
    <definedName name="CRFIHACPTES__7351____PRDANN0\FINESS_ET">'EHPAD-AJ'!$I$129</definedName>
    <definedName name="CRFIHACPTES__7351____PRDANN0\Id_CR_SF_">'EHPAD_SF'!$I$123</definedName>
    <definedName name="CRFIHACPTES__7351125_ANTANM1\FINESS_ET">'EHPAD-AJ'!$H$130</definedName>
    <definedName name="CRFIHACPTES__7351125_ANTANM1\Id_CR_SF_">'EHPAD_SF'!$H$124</definedName>
    <definedName name="CRFIHACPTES__7351125_PRDANN0\FINESS_ET">'EHPAD-AJ'!$I$130</definedName>
    <definedName name="CRFIHACPTES__7351125_PRDANN0\Id_CR_SF_">'EHPAD_SF'!$I$124</definedName>
    <definedName name="CRFIHACPTES__7352____ANTANM1\FINESS_ET">'EHPAD-AJ'!$H$131</definedName>
    <definedName name="CRFIHACPTES__7352____ANTANM1\Id_CR_SF_">'EHPAD_SF'!$H$125</definedName>
    <definedName name="CRFIHACPTES__7352____PRDANN0\FINESS_ET">'EHPAD-AJ'!$I$131</definedName>
    <definedName name="CRFIHACPTES__7352____PRDANN0\Id_CR_SF_">'EHPAD_SF'!$I$125</definedName>
    <definedName name="CRFIHACPTES__7353____ANTANM1\FINESS_ET">'EHPAD-AJ'!$H$135</definedName>
    <definedName name="CRFIHACPTES__7353____ANTANM1\Id_CR_SF_">'EHPAD_SF'!$H$129</definedName>
    <definedName name="CRFIHACPTES__7353____PRDANN0\FINESS_ET">'EHPAD-AJ'!$I$135</definedName>
    <definedName name="CRFIHACPTES__7353____PRDANN0\Id_CR_SF_">'EHPAD_SF'!$I$129</definedName>
    <definedName name="CRFIHACPTES__7358____ANTANM1\FINESS_ET">'EHPAD-AJ'!$H$137</definedName>
    <definedName name="CRFIHACPTES__7358____ANTANM1\Id_CR_SF_">'EHPAD_SF'!$H$131</definedName>
    <definedName name="CRFIHACPTES__7358____PRDANN0\FINESS_ET">'EHPAD-AJ'!$I$137</definedName>
    <definedName name="CRFIHACPTES__7358____PRDANN0\Id_CR_SF_">'EHPAD_SF'!$I$131</definedName>
    <definedName name="CRFIHACPTES__738_____ANTANM1\FINESS_ET">'EHPAD-AJ'!$H$138</definedName>
    <definedName name="CRFIHACPTES__738_____ANTANM1\Id_CR_SF_">'EHPAD_SF'!$H$132</definedName>
    <definedName name="CRFIHACPTES__738_____PRDANN0\FINESS_ET">'EHPAD-AJ'!$I$138</definedName>
    <definedName name="CRFIHACPTES__738_____PRDANN0\Id_CR_SF_">'EHPAD_SF'!$I$132</definedName>
    <definedName name="CRFIHACPTES__74______ANTANM1\FINESS_ET">'EHPAD-AJ'!$H$143</definedName>
    <definedName name="CRFIHACPTES__74______ANTANM1\Id_CR_SF_">'EHPAD_SF'!$H$137</definedName>
    <definedName name="CRFIHACPTES__74______PRDANN0\FINESS_ET">'EHPAD-AJ'!$I$143</definedName>
    <definedName name="CRFIHACPTES__74______PRDANN0\Id_CR_SF_">'EHPAD_SF'!$I$137</definedName>
    <definedName name="CRFIHACPTES__75______ANTANM1\FINESS_ET">'EHPAD-AJ'!$H$144</definedName>
    <definedName name="CRFIHACPTES__75______ANTANM1\Id_CR_SF_">'EHPAD_SF'!$H$138</definedName>
    <definedName name="CRFIHACPTES__75______PRDANN0\FINESS_ET">'EHPAD-AJ'!$I$144</definedName>
    <definedName name="CRFIHACPTES__75______PRDANN0\Id_CR_SF_">'EHPAD_SF'!$I$138</definedName>
    <definedName name="CRFIHACPTES__76______ANTANM1\FINESS_ET">'EHPAD-AJ'!$H$152</definedName>
    <definedName name="CRFIHACPTES__76______ANTANM1\Id_CR_SF_">'EHPAD_SF'!$H$146</definedName>
    <definedName name="CRFIHACPTES__76______PRDANN0\FINESS_ET">'EHPAD-AJ'!$I$152</definedName>
    <definedName name="CRFIHACPTES__76______PRDANN0\Id_CR_SF_">'EHPAD_SF'!$I$146</definedName>
    <definedName name="CRFIHACPTES__771_____ANTANM1\FINESS_ET">'EHPAD-AJ'!$H$153</definedName>
    <definedName name="CRFIHACPTES__771_____ANTANM1\Id_CR_SF_">'EHPAD_SF'!$H$147</definedName>
    <definedName name="CRFIHACPTES__771_____PRDANN0\FINESS_ET">'EHPAD-AJ'!$I$153</definedName>
    <definedName name="CRFIHACPTES__771_____PRDANN0\Id_CR_SF_">'EHPAD_SF'!$I$147</definedName>
    <definedName name="CRFIHACPTES__773_____ANTANM1\FINESS_ET">'EHPAD-AJ'!$H$154</definedName>
    <definedName name="CRFIHACPTES__773_____ANTANM1\Id_CR_SF_">'EHPAD_SF'!$H$148</definedName>
    <definedName name="CRFIHACPTES__773_____PRDANN0\FINESS_ET">'EHPAD-AJ'!$I$154</definedName>
    <definedName name="CRFIHACPTES__773_____PRDANN0\Id_CR_SF_">'EHPAD_SF'!$I$148</definedName>
    <definedName name="CRFIHACPTES__775_____ANTANM1\FINESS_ET">'EHPAD-AJ'!$H$155</definedName>
    <definedName name="CRFIHACPTES__775_____ANTANM1\Id_CR_SF_">'EHPAD_SF'!$H$149</definedName>
    <definedName name="CRFIHACPTES__775_____PRDANN0\FINESS_ET">'EHPAD-AJ'!$I$155</definedName>
    <definedName name="CRFIHACPTES__775_____PRDANN0\Id_CR_SF_">'EHPAD_SF'!$I$149</definedName>
    <definedName name="CRFIHACPTES__777_____ANTANM1\FINESS_ET">'EHPAD-AJ'!$H$156</definedName>
    <definedName name="CRFIHACPTES__777_____ANTANM1\Id_CR_SF_">'EHPAD_SF'!$H$150</definedName>
    <definedName name="CRFIHACPTES__777_____PRDANN0\FINESS_ET">'EHPAD-AJ'!$I$156</definedName>
    <definedName name="CRFIHACPTES__777_____PRDANN0\Id_CR_SF_">'EHPAD_SF'!$I$150</definedName>
    <definedName name="CRFIHACPTES__778_____ANTANM1\FINESS_ET">'EHPAD-AJ'!$H$157</definedName>
    <definedName name="CRFIHACPTES__778_____ANTANM1\Id_CR_SF_">'EHPAD_SF'!$H$151</definedName>
    <definedName name="CRFIHACPTES__778_____PRDANN0\FINESS_ET">'EHPAD-AJ'!$I$157</definedName>
    <definedName name="CRFIHACPTES__778_____PRDANN0\Id_CR_SF_">'EHPAD_SF'!$I$151</definedName>
    <definedName name="CRFIHACPTES__7811____ANTANM1\FINESS_ET">'EHPAD-AJ'!$H$158</definedName>
    <definedName name="CRFIHACPTES__7811____ANTANM1\Id_CR_SF_">'EHPAD_SF'!$H$152</definedName>
    <definedName name="CRFIHACPTES__7811____PRDANN0\FINESS_ET">'EHPAD-AJ'!$I$158</definedName>
    <definedName name="CRFIHACPTES__7811____PRDANN0\Id_CR_SF_">'EHPAD_SF'!$I$152</definedName>
    <definedName name="CRFIHACPTES__7815____ANTANM1\FINESS_ET">'EHPAD-AJ'!$H$159</definedName>
    <definedName name="CRFIHACPTES__7815____ANTANM1\Id_CR_SF_">'EHPAD_SF'!$H$153</definedName>
    <definedName name="CRFIHACPTES__7815____PRDANN0\FINESS_ET">'EHPAD-AJ'!$I$159</definedName>
    <definedName name="CRFIHACPTES__7815____PRDANN0\Id_CR_SF_">'EHPAD_SF'!$I$153</definedName>
    <definedName name="CRFIHACPTES__7816____ANTANM1\FINESS_ET">'EHPAD-AJ'!$H$160</definedName>
    <definedName name="CRFIHACPTES__7816____ANTANM1\Id_CR_SF_">'EHPAD_SF'!$H$154</definedName>
    <definedName name="CRFIHACPTES__7816____PRDANN0\FINESS_ET">'EHPAD-AJ'!$I$160</definedName>
    <definedName name="CRFIHACPTES__7816____PRDANN0\Id_CR_SF_">'EHPAD_SF'!$I$154</definedName>
    <definedName name="CRFIHACPTES__7817____ANTANM1\FINESS_ET">'EHPAD-AJ'!$H$161</definedName>
    <definedName name="CRFIHACPTES__7817____ANTANM1\Id_CR_SF_">'EHPAD_SF'!$H$155</definedName>
    <definedName name="CRFIHACPTES__7817____PRDANN0\FINESS_ET">'EHPAD-AJ'!$I$161</definedName>
    <definedName name="CRFIHACPTES__7817____PRDANN0\Id_CR_SF_">'EHPAD_SF'!$I$155</definedName>
    <definedName name="CRFIHACPTES__786_____ANTANM1\FINESS_ET">'EHPAD-AJ'!$H$162</definedName>
    <definedName name="CRFIHACPTES__786_____ANTANM1\Id_CR_SF_">'EHPAD_SF'!$H$156</definedName>
    <definedName name="CRFIHACPTES__786_____PRDANN0\FINESS_ET">'EHPAD-AJ'!$I$162</definedName>
    <definedName name="CRFIHACPTES__786_____PRDANN0\Id_CR_SF_">'EHPAD_SF'!$I$156</definedName>
    <definedName name="CRFIHACPTES__787_____ANTANM1\FINESS_ET">'EHPAD-AJ'!$H$163</definedName>
    <definedName name="CRFIHACPTES__787_____ANTANM1\Id_CR_SF_">'EHPAD_SF'!$H$157</definedName>
    <definedName name="CRFIHACPTES__787_____PRDANN0\FINESS_ET">'EHPAD-AJ'!$I$163</definedName>
    <definedName name="CRFIHACPTES__787_____PRDANN0\Id_CR_SF_">'EHPAD_SF'!$I$157</definedName>
    <definedName name="CRFIHACPTES__78741___ANTANM1\FINESS_ET">'EHPAD-AJ'!$H$164</definedName>
    <definedName name="CRFIHACPTES__78741___ANTANM1\Id_CR_SF_">'EHPAD_SF'!$H$158</definedName>
    <definedName name="CRFIHACPTES__78741___PRDANN0\FINESS_ET">'EHPAD-AJ'!$I$164</definedName>
    <definedName name="CRFIHACPTES__78741___PRDANN0\Id_CR_SF_">'EHPAD_SF'!$I$158</definedName>
    <definedName name="CRFIHACPTES__78742___ANTANM1\FINESS_ET">'EHPAD-AJ'!$H$165</definedName>
    <definedName name="CRFIHACPTES__78742___ANTANM1\Id_CR_SF_">'EHPAD_SF'!$H$159</definedName>
    <definedName name="CRFIHACPTES__78742___PRDANN0\FINESS_ET">'EHPAD-AJ'!$I$165</definedName>
    <definedName name="CRFIHACPTES__78742___PRDANN0\Id_CR_SF_">'EHPAD_SF'!$I$159</definedName>
    <definedName name="CRFIHACPTES__789_____ANTANM1\FINESS_ET">'EHPAD-AJ'!$H$166</definedName>
    <definedName name="CRFIHACPTES__789_____ANTANM1\Id_CR_SF_">'EHPAD_SF'!$H$160</definedName>
    <definedName name="CRFIHACPTES__789_____PRDANN0\FINESS_ET">'EHPAD-AJ'!$I$166</definedName>
    <definedName name="CRFIHACPTES__789_____PRDANN0\Id_CR_SF_">'EHPAD_SF'!$I$160</definedName>
    <definedName name="CRFIHACPTES__79______ANTANM1\FINESS_ET">'EHPAD-AJ'!$H$167</definedName>
    <definedName name="CRFIHACPTES__79______ANTANM1\Id_CR_SF_">'EHPAD_SF'!$H$161</definedName>
    <definedName name="CRFIHACPTES__79______PRDANN0\FINESS_ET">'EHPAD-AJ'!$I$167</definedName>
    <definedName name="CRFIHACPTES__79______PRDANN0\Id_CR_SF_">'EHPAD_SF'!$I$161</definedName>
    <definedName name="CRFIHACPTES__RANDEFI_ANTANM1\FINESS_ET">'EHPAD-AJ'!$H$172</definedName>
    <definedName name="CRFIHACPTES__RANDEFI_ANTANM1\Id_CR_SF_">'EHPAD_SF'!$H$166</definedName>
    <definedName name="CRFIHACPTES__RANDEFI_PRDANN0\FINESS_ET">'EHPAD-AJ'!$I$172</definedName>
    <definedName name="CRFIHACPTES__RANDEFI_PRDANN0\Id_CR_SF_">'EHPAD_SF'!$I$166</definedName>
    <definedName name="CRFIHACPTES__RANEXCEDANTANM1\FINESS_ET">'EHPAD-AJ'!$H$173</definedName>
    <definedName name="CRFIHACPTES__RANEXCEDANTANM1\Id_CR_SF_">'EHPAD_SF'!$H$167</definedName>
    <definedName name="CRFIHACPTES__RANEXCEDPRDANN0\FINESS_ET">'EHPAD-AJ'!$I$173</definedName>
    <definedName name="CRFIHACPTES__RANEXCEDPRDANN0\Id_CR_SF_">'EHPAD_SF'!$I$167</definedName>
    <definedName name="CRFIHACPTES__TOTCHA__ANTANM1\FINESS_ET">'EHPAD-AJ'!$H$119</definedName>
    <definedName name="CRFIHACPTES__TOTCHA__PRDANN0\FINESS_ET">'EHPAD-AJ'!$I$119</definedName>
    <definedName name="CRFIHACPTES__TOTPDT__ANTANM1\FINESS_ET">'EHPAD-AJ'!$H$168</definedName>
    <definedName name="CRFIHACPTES__TOTPDT__PRDANN0\FINESS_ET">'EHPAD-AJ'!$I$168</definedName>
    <definedName name="oui_non">'Liste'!$A$8:$A$9</definedName>
    <definedName name="_xlnm.Print_Area" localSheetId="7">'EHPAD_SF'!$A$15:$K$167</definedName>
    <definedName name="_xlnm.Print_Area" localSheetId="5">'EHPAD-AJ'!$A$22:$K$173</definedName>
    <definedName name="_xlnm.Print_Area" localSheetId="6">'FAM-SAMSAH'!$A$10:$J$187</definedName>
    <definedName name="_xlnm.Print_Area" localSheetId="4">'Id_CR_SF'!$A$1:$I$14</definedName>
    <definedName name="_xlnm.Print_Area" localSheetId="3">'Page de garde'!$B$1:$L$27</definedName>
  </definedNames>
  <calcPr fullCalcOnLoad="1"/>
</workbook>
</file>

<file path=xl/sharedStrings.xml><?xml version="1.0" encoding="utf-8"?>
<sst xmlns="http://schemas.openxmlformats.org/spreadsheetml/2006/main" count="811" uniqueCount="391">
  <si>
    <t>Total</t>
  </si>
  <si>
    <t>Adresse :</t>
  </si>
  <si>
    <t>Date de la dernière autorisation :</t>
  </si>
  <si>
    <t>Organisme gestionnaire :</t>
  </si>
  <si>
    <t>Hébergement</t>
  </si>
  <si>
    <t>Dépendance</t>
  </si>
  <si>
    <t>Soins</t>
  </si>
  <si>
    <t>Intitulé</t>
  </si>
  <si>
    <t>ACHATS ET VARIATION DES STOCKS sauf 602, 603, 606</t>
  </si>
  <si>
    <t>Produits pharmaceutiques et produits à usage médical</t>
  </si>
  <si>
    <t>Couches, alèses et produits absorbants</t>
  </si>
  <si>
    <t>Variation des stocks des produits pharmaceutiques et à usage médical</t>
  </si>
  <si>
    <t>ACHATS NON STOCKES DE MATIERES ET FOURNITURES sauf 60622, 60626 et 6066</t>
  </si>
  <si>
    <t>Fournitures médicales</t>
  </si>
  <si>
    <t>Prestations à caractère médical</t>
  </si>
  <si>
    <t>Ergothérapie</t>
  </si>
  <si>
    <t>Entretien et réparation du matériel médical</t>
  </si>
  <si>
    <t>Maintenance du matériel médical</t>
  </si>
  <si>
    <t>Primes d'assurance maladie, maternité, accident du travail</t>
  </si>
  <si>
    <t>(Transports d'usagers) Accueil de jour</t>
  </si>
  <si>
    <t>IMPOTS, TAXES ET VERSEMENTS ASSIMILES SUR REMUNERATIONS (administration des impôts)</t>
  </si>
  <si>
    <t>IMPOTS, TAXES ET VERSEMENTS ASSIMILES SUR REMUNERATIONS (autres organismes)</t>
  </si>
  <si>
    <t>AUTRES IMPOTS, TAXES ET VERSEMENTS ASSIMILES (administration des impôts)</t>
  </si>
  <si>
    <t>AUTRES IMPOTS, TAXES ET VERSEMENTS ASSIMILES (autres organismes)</t>
  </si>
  <si>
    <t>CHARGES DE PERSONNEL</t>
  </si>
  <si>
    <t>AUTRES CHARGES DE GESTION COURANTE</t>
  </si>
  <si>
    <t>CHARGES FINANCIERES</t>
  </si>
  <si>
    <t>Dotations aux amortissements des immobilisations incorporelles et corporelles</t>
  </si>
  <si>
    <t>Dotations aux amortissements des charges d'exploitation à répartir</t>
  </si>
  <si>
    <t>Dotations aux provisions des charges d'exploitation</t>
  </si>
  <si>
    <t>Dotations aux dépréciations des immobilisations incorporelles et corporelles</t>
  </si>
  <si>
    <t>Dotations aux dépréciations des actifs circulants</t>
  </si>
  <si>
    <t>Dotations aux amortissements, dépréciations et  provisions : charges financières</t>
  </si>
  <si>
    <t>Dotations aux amortissements, dépréciations et provisions : charges exceptionnelles</t>
  </si>
  <si>
    <t>Dont dotations aux provisions réglementées destinées à renforcer la couverture du BFR</t>
  </si>
  <si>
    <t>Dont dotations aux provisions réglementées pour renouvellement des immobilisations</t>
  </si>
  <si>
    <t>TOTAL DES CHARGES</t>
  </si>
  <si>
    <t>EXCEDENT PREVISIONNEL</t>
  </si>
  <si>
    <t>TOTAL EQUILIBRE DU COMPTE DE RESULTAT PREVISIONNEL</t>
  </si>
  <si>
    <t>PRODUITS DE LA TARIFICATION</t>
  </si>
  <si>
    <t>Produits à la charge de l’Etat</t>
  </si>
  <si>
    <t>Produits des EHPAD - Secteur des personnes âgées</t>
  </si>
  <si>
    <t>Produits à la charge d’autres financeurs</t>
  </si>
  <si>
    <t>AUTRES PRODUITS D'EXPLOITATION</t>
  </si>
  <si>
    <t>Dont reprises sur provisions réglementées destinées à renforcer la couverture du besoin en fonds de roulement</t>
  </si>
  <si>
    <t>Dont reprises sur provisions réglementées pour renouvellement des immobilisations</t>
  </si>
  <si>
    <t>TOTAL DES PRODUITS</t>
  </si>
  <si>
    <t>DEFICIT PREVISIONNEL</t>
  </si>
  <si>
    <t>Présentation des charges</t>
  </si>
  <si>
    <t>Présentation des produits</t>
  </si>
  <si>
    <t>ACHATS</t>
  </si>
  <si>
    <t>Achats et variation de stocks</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</si>
  <si>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</si>
  <si>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</si>
  <si>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</si>
  <si>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</si>
  <si>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</si>
  <si>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</si>
  <si>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</si>
  <si>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</si>
  <si>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</si>
  <si>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</si>
  <si>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Divers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</si>
  <si>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</si>
  <si>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</si>
  <si>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</si>
  <si>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</si>
  <si>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</si>
  <si>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</si>
  <si>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</si>
  <si>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</si>
  <si>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</si>
  <si>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</si>
  <si>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</si>
  <si>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</si>
  <si>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</si>
  <si>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</si>
  <si>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Locations</t>
  </si>
  <si>
    <t>Charges locatives et de copropriété</t>
  </si>
  <si>
    <t>Entretien et réparations</t>
  </si>
  <si>
    <t>Primes d'assurances</t>
  </si>
  <si>
    <t>Etudes et recherches</t>
  </si>
  <si>
    <t>Information, publications, relations publiques</t>
  </si>
  <si>
    <t>Services bancaires et assimilés</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</si>
  <si>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</si>
  <si>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</si>
  <si>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</si>
  <si>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</si>
  <si>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</si>
  <si>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financières</t>
  </si>
  <si>
    <t>CHARGES EXCEPTIONNELLES</t>
  </si>
  <si>
    <t>Charges exceptionnelles sur opérations de gestion</t>
  </si>
  <si>
    <t>Titres annulés (sur exercices antérieurs) (établissements publics)</t>
  </si>
  <si>
    <t>Valeurs comptables des éléments d'actif cédés</t>
  </si>
  <si>
    <t>Autres charges exceptionnelles</t>
  </si>
  <si>
    <t>DOTATIONS AUX AMORTISSEMENTS, AUX DEPRECIATIONS, AUX PROVISIONS ET ENGAGEMENTS</t>
  </si>
  <si>
    <t>TOTAL GROUPE III</t>
  </si>
  <si>
    <t>TOTAL EQUILIBRE DU COMPTE DE RESULTAT PREVISIONNEL PRINCIPAL/ANNEXE</t>
  </si>
  <si>
    <t>Produits à la charge de l’assurance maladie (hors EHPAD)</t>
  </si>
  <si>
    <t>Produits à la charge du département (hors EHPAD)</t>
  </si>
  <si>
    <t>Produits à la charge de l’usager (hors EHPAD)</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</si>
  <si>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</si>
  <si>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</si>
  <si>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</si>
  <si>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</si>
  <si>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</si>
  <si>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</si>
  <si>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</si>
  <si>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</si>
  <si>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6459/ 69/79</t>
  </si>
  <si>
    <t>Remboursements sur charges de sécurité sociale et de prévoyance et sur autres charges sociales</t>
  </si>
  <si>
    <t>Fonds de compensation des cessations anticipées d'activité</t>
  </si>
  <si>
    <t>Produits financiers</t>
  </si>
  <si>
    <t xml:space="preserve">PRODUITS EXCEPTIONNELS </t>
  </si>
  <si>
    <t>Produits exceptionnels sur opérations de gestion</t>
  </si>
  <si>
    <t>Mandats annulés (sur exercices antérieurs) ou atteints par la déchéance quadriennale (établissements publics)</t>
  </si>
  <si>
    <t>Quote-part des subventions d'investissement virée au résultat de l'exercice</t>
  </si>
  <si>
    <t>AUTRES PRODUITS</t>
  </si>
  <si>
    <t>Reprises sur amortissements des immobilisations incorporelles et corporelles</t>
  </si>
  <si>
    <t>Reprises sur provisions d'exploitation</t>
  </si>
  <si>
    <t>Reprises sur dépréciations des immobilisations incorporelles et corporelles</t>
  </si>
  <si>
    <t>Reprises sur dépréciations des actifs circulants</t>
  </si>
  <si>
    <t>Reprises sur dépréciations et provisions (à inscrire dans les produits financiers)</t>
  </si>
  <si>
    <t>Transferts de charges</t>
  </si>
  <si>
    <t>Dont charges couvertes par le forfait soins</t>
  </si>
  <si>
    <t>Budget global</t>
  </si>
  <si>
    <t>Production stockée</t>
  </si>
  <si>
    <t>Transports d'usagers</t>
  </si>
  <si>
    <t>Prestations de blanchissage à l'extérieur</t>
  </si>
  <si>
    <t>Prestations d'alimentation à l'extérieur</t>
  </si>
  <si>
    <t>Prestations de nettoyage à l'extérieur</t>
  </si>
  <si>
    <t>Prestations d'informatique à l'extérieur</t>
  </si>
  <si>
    <t>6287/ 6288</t>
  </si>
  <si>
    <t>Divers - Remboursements de frais et autres</t>
  </si>
  <si>
    <t>(1): Anticipé pour les EPRD établis avant la clôture de l'exercice N-1.</t>
  </si>
  <si>
    <t>Dotations aux amortissements dérogatoires</t>
  </si>
  <si>
    <t>Dotations aux provisions réglementées destinées à renforcer la couverture du BFR</t>
  </si>
  <si>
    <t>Dotations aux provisions réglementées pour renouvellement des immobilisations</t>
  </si>
  <si>
    <t>Autres produits exceptionnels (autres que c/7781)</t>
  </si>
  <si>
    <t>Quote-part d'éléments du fonds associatif virée au résultat</t>
  </si>
  <si>
    <t>Reprises sur dépréciations et provisions (à inscrire dans les produits exceptionnels) autres que c78725, 78741, 78742)</t>
  </si>
  <si>
    <t>Reprises sur amortissements dérogatoires</t>
  </si>
  <si>
    <t>Reprises sur provisions réglementées destinées à renforcer la couverture du besoin en fonds de roulement</t>
  </si>
  <si>
    <t>Reprises sur provisions réglementées pour renouvellement des immobilisations</t>
  </si>
  <si>
    <t>Intérêts des emprunts et dettes - en recettes - (hors établissements publics)</t>
  </si>
  <si>
    <t>Annexe 5 C : Tableau de présentation tarifaire d'un établissement ou service bénéficiant d'un forfait soins</t>
  </si>
  <si>
    <t>Charges sur exercices antérieurs</t>
  </si>
  <si>
    <t>Atténuation de charges - portabilité compte épargne temps (CET)</t>
  </si>
  <si>
    <t>Effectif du personnel</t>
  </si>
  <si>
    <t>Effectifs en nombre d'ETP prévus au titre de l'année N :</t>
  </si>
  <si>
    <t>Exercice :</t>
  </si>
  <si>
    <t>HP</t>
  </si>
  <si>
    <t>HT</t>
  </si>
  <si>
    <t>AJ</t>
  </si>
  <si>
    <t>dont UHR</t>
  </si>
  <si>
    <t>dont PASA</t>
  </si>
  <si>
    <t>Externat</t>
  </si>
  <si>
    <t>Semi Internat</t>
  </si>
  <si>
    <t>Internat</t>
  </si>
  <si>
    <t>Nom de la personne ayant qualité pour représenter l'établissement :</t>
  </si>
  <si>
    <t>Téléphone :</t>
  </si>
  <si>
    <t>Adresse de messagerie de la personne ayant qualité pour représenter l'établissement ou le service :</t>
  </si>
  <si>
    <t>N° FINESS (entité juridique) :</t>
  </si>
  <si>
    <r>
      <t>GROUPE I :</t>
    </r>
    <r>
      <rPr>
        <b/>
        <sz val="10"/>
        <rFont val="Arial"/>
        <family val="2"/>
      </rPr>
      <t xml:space="preserve"> CHARGES AFFERENTES A L'EXPLOITATION COURANTE</t>
    </r>
  </si>
  <si>
    <r>
      <t>GROUPE II :</t>
    </r>
    <r>
      <rPr>
        <b/>
        <sz val="10"/>
        <rFont val="Arial"/>
        <family val="2"/>
      </rPr>
      <t xml:space="preserve"> AUTRES PRODUITS RELATIFS A L'EXPLOITATION</t>
    </r>
  </si>
  <si>
    <t>Etablissements et services</t>
  </si>
  <si>
    <t>Adresses</t>
  </si>
  <si>
    <t>Catégorie</t>
  </si>
  <si>
    <t>Capacité autorisée</t>
  </si>
  <si>
    <t>Capacité installée</t>
  </si>
  <si>
    <t>categorie</t>
  </si>
  <si>
    <t>FAM-SAMSAH</t>
  </si>
  <si>
    <t>Capacité financée</t>
  </si>
  <si>
    <t>Raison sociale :</t>
  </si>
  <si>
    <t>FINESS ET :</t>
  </si>
  <si>
    <t xml:space="preserve">Date de génération du fichier </t>
  </si>
  <si>
    <t>PERSONNEL EXTERIEUR A L'ETABLISSEMENT sauf 62113</t>
  </si>
  <si>
    <t/>
  </si>
  <si>
    <t>N° de compte M22</t>
  </si>
  <si>
    <t>Location matériel médical</t>
  </si>
  <si>
    <t>Intervenants médicaux</t>
  </si>
  <si>
    <t>PRODUITS FINANCIERS, PRODUITS EXCEPTIONNELS ET PRODUITS NON ENCAISSABLES</t>
  </si>
  <si>
    <t>Fournitures hôtelières sauf 602261 "Couches, alèses et produits absorbants" (1)</t>
  </si>
  <si>
    <t>Fournitures hôtelières sauf 6032261 "Couches, alèses et produits absorbants" (1)</t>
  </si>
  <si>
    <t>Produits d'entretien (1)</t>
  </si>
  <si>
    <t>Fournitures hôtelières sauf 606261 "Couches, alèses et produits absorbants" (1)</t>
  </si>
  <si>
    <t>SERVICES EXTERIEURS sauf 6111, 61121, 61357, 61551, 61562 et 61681</t>
  </si>
  <si>
    <t>AUTRES SERVICES EXTERIEURS sauf 621, 62113, 6223, 62421 et 628</t>
  </si>
  <si>
    <t>Blanchissage à l'extérieur (1)</t>
  </si>
  <si>
    <t>Nettoyage à l'extérieur (1)</t>
  </si>
  <si>
    <t>Présentation des charges :</t>
  </si>
  <si>
    <t>Contribution versée au groupement hospitalier de territoire</t>
  </si>
  <si>
    <t>Présentation des produits :</t>
  </si>
  <si>
    <t>Dotations aux provisions d'exploitation</t>
  </si>
  <si>
    <t>Dont forfaits transport mentionnés à l'article R. 314-208 du CASF (foyers d'accueil médicalisé)</t>
  </si>
  <si>
    <t>Produits</t>
  </si>
  <si>
    <t>Produits des cessions d'éléments d'actif</t>
  </si>
  <si>
    <t>Pour la part couverte par les forfaits transport</t>
  </si>
  <si>
    <t>609/19/29</t>
  </si>
  <si>
    <t xml:space="preserve">Remboursements sur rémunérations du personnel </t>
  </si>
  <si>
    <t>6419/29/39</t>
  </si>
  <si>
    <t>Remboursements sur charges de sécurité sociale, prévoyance et autres charges sociales</t>
  </si>
  <si>
    <t>Lisez-moi du cadre "Annexes financières"</t>
  </si>
  <si>
    <t>Autres</t>
  </si>
  <si>
    <t xml:space="preserve">Intérêts des emprunts et dettes </t>
  </si>
  <si>
    <t xml:space="preserve">Eléments entrant dans le calcul du forfait global dépendance (à préciser) : </t>
  </si>
  <si>
    <t xml:space="preserve">a) 1er finess ET : </t>
  </si>
  <si>
    <r>
      <t>i)</t>
    </r>
    <r>
      <rPr>
        <sz val="7"/>
        <color indexed="8"/>
        <rFont val="Times New Roman"/>
        <family val="1"/>
      </rPr>
      <t xml:space="preserve">     </t>
    </r>
    <r>
      <rPr>
        <sz val="10"/>
        <color indexed="8"/>
        <rFont val="Arial"/>
        <family val="2"/>
      </rPr>
      <t>saisie de la première ligne</t>
    </r>
  </si>
  <si>
    <t xml:space="preserve">b) 2ème finess ET : </t>
  </si>
  <si>
    <r>
      <t>i)</t>
    </r>
    <r>
      <rPr>
        <sz val="7"/>
        <color indexed="8"/>
        <rFont val="Times New Roman"/>
        <family val="1"/>
      </rPr>
      <t xml:space="preserve">     </t>
    </r>
    <r>
      <rPr>
        <sz val="10"/>
        <color indexed="8"/>
        <rFont val="Arial"/>
        <family val="2"/>
      </rPr>
      <t>saisie de la deuxième ligne</t>
    </r>
  </si>
  <si>
    <t xml:space="preserve">c) Etc. </t>
  </si>
  <si>
    <t xml:space="preserve">Correspondance avec les modèles </t>
  </si>
  <si>
    <t>Déclenche l'onglet FAM-SAMSAH</t>
  </si>
  <si>
    <t>Résultats antérieurs repris dans le cadre de la tarification (déficits)</t>
  </si>
  <si>
    <t>Résultats antérieurs repris dans le cadre de la tarification (excédents)</t>
  </si>
  <si>
    <t>Récapitulatif des aides contextuelles</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</si>
  <si>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</si>
  <si>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</si>
  <si>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</si>
  <si>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</si>
  <si>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</si>
  <si>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</si>
  <si>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N° FINESS de rattachement</t>
  </si>
  <si>
    <t>Ligne 61 SERVICES EXTERIEURS</t>
  </si>
  <si>
    <t>Ligne 62 AUTRES SERVICES EXTERIEURS</t>
  </si>
  <si>
    <t xml:space="preserve">Ligne 6288 Autres </t>
  </si>
  <si>
    <t>Ligne 64 CHARGES DE PERSONNEL</t>
  </si>
  <si>
    <t>Ligne 65 AUTRES CHARGES DE GESTION COURANTE</t>
  </si>
  <si>
    <t>Ligne 67 CHARGES EXCEPTIONNELLES</t>
  </si>
  <si>
    <t xml:space="preserve">Saisir les informations du compte de résultat prévisionnel principal (CRPP) et des comptes de résultat prévisionnel annexes (CRPA). Un CRP à saisir par ligne.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</si>
  <si>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</si>
  <si>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des EPRD. </t>
  </si>
  <si>
    <t xml:space="preserve">Correspondance avec les modèles : </t>
  </si>
  <si>
    <t>CR rattaché à un FAM-SAMSAH</t>
  </si>
  <si>
    <t>Déclenche l'onglet FAM-SAMSAH_SF</t>
  </si>
  <si>
    <t>Identification des activités sans numéro FINESS</t>
  </si>
  <si>
    <t>Adresse</t>
  </si>
  <si>
    <t>Dénomination du CRP sans n° FINESS</t>
  </si>
  <si>
    <t>ACHATS STOCKES, AUTRES APPROVISIONNEMENTS sauf 6021, 60222 et 60226</t>
  </si>
  <si>
    <t>(Autres services extérieurs) Divers sauf 6281, 6283 et 6288</t>
  </si>
  <si>
    <t>CHARGES FINANCIERES sauf 6611</t>
  </si>
  <si>
    <t>(1): Répartition indicative et répartition appliquée par le gestionnaire (charges communes)</t>
  </si>
  <si>
    <t>Produits de cessions d'éléments d'actif</t>
  </si>
  <si>
    <t>Autres produits exceptionnels</t>
  </si>
  <si>
    <t>Reprises sur dépréciations et provisions (à inscrire dans les produits exceptionnels)</t>
  </si>
  <si>
    <t xml:space="preserve">N° Identifiant : </t>
  </si>
  <si>
    <t>FINESS de rattachement :</t>
  </si>
  <si>
    <t>Dénomination du CRP sans Finess :</t>
  </si>
  <si>
    <t>Distinction entre capacité financée/installée</t>
  </si>
  <si>
    <t>Lignes EXCEDENT / DEFICIT PREVISIONNEL</t>
  </si>
  <si>
    <t xml:space="preserve">Ils doivent nécessairement relever du FINESS de l'entité juridique (sauf cas particulier des sociétés commerciales contrôlées). </t>
  </si>
  <si>
    <t>Fax :</t>
  </si>
  <si>
    <t>Liste des établissements et services relevant du périmètre de l'EPRD :</t>
  </si>
  <si>
    <t>Identifiant (*)</t>
  </si>
  <si>
    <t>(*) Veuillez saisir un identifiant de votre choix comprenant 6 caractères (sans caractères spéciaux, tirets, accents…).</t>
  </si>
  <si>
    <t>Nous vous invitons à compléter le tableau de l'onglet "Id_CR_SF" selon le même ordonnancement chaque année, afin qu'un même numéro d'identification soit toujours attribué à la même activité.</t>
  </si>
  <si>
    <t>Capacité installée dont (à préciser) :</t>
  </si>
  <si>
    <r>
      <t xml:space="preserve"> </t>
    </r>
    <r>
      <rPr>
        <b/>
        <u val="single"/>
        <sz val="10"/>
        <rFont val="Arial"/>
        <family val="2"/>
      </rPr>
      <t>GROUPE II :</t>
    </r>
    <r>
      <rPr>
        <b/>
        <sz val="10"/>
        <rFont val="Arial"/>
        <family val="2"/>
      </rPr>
      <t xml:space="preserve"> CHARGES AFFERENTES AU PERSONNEL</t>
    </r>
  </si>
  <si>
    <r>
      <t xml:space="preserve"> </t>
    </r>
    <r>
      <rPr>
        <b/>
        <u val="single"/>
        <sz val="10"/>
        <rFont val="Arial"/>
        <family val="2"/>
      </rPr>
      <t>GROUPE III :</t>
    </r>
    <r>
      <rPr>
        <b/>
        <sz val="10"/>
        <rFont val="Arial"/>
        <family val="2"/>
      </rPr>
      <t xml:space="preserve"> CHARGES AFFERENTES A LA STRUCTURE </t>
    </r>
  </si>
  <si>
    <r>
      <t>GROUPE I :</t>
    </r>
    <r>
      <rPr>
        <b/>
        <sz val="10"/>
        <rFont val="Arial"/>
        <family val="2"/>
      </rPr>
      <t xml:space="preserve"> PRODUITS DE LA TARIFICATION</t>
    </r>
  </si>
  <si>
    <t>Dont part forfait journalier relatif aux frais de transport en accueil de jour</t>
  </si>
  <si>
    <t>Dont produits à la charge d'autres financeurs</t>
  </si>
  <si>
    <t>Dont aides-soignants, aides médico-pédagogiques et accompagnants éducatifs et sociaux (1)</t>
  </si>
  <si>
    <t>Personnel extérieur à l'établissement : personnel médical et paramédical</t>
  </si>
  <si>
    <r>
      <t xml:space="preserve">Transports de biens, d'usagers et transports collectifs du personnel </t>
    </r>
    <r>
      <rPr>
        <i/>
        <sz val="10"/>
        <rFont val="Arial"/>
        <family val="2"/>
      </rPr>
      <t>(autres que c/6242)</t>
    </r>
  </si>
  <si>
    <r>
      <t>GROUPE III :</t>
    </r>
    <r>
      <rPr>
        <b/>
        <sz val="10"/>
        <rFont val="Arial"/>
        <family val="2"/>
      </rPr>
      <t xml:space="preserve"> PRODUITS FINANCIERS, PRODUITS EXCEPTIONNELS ET PRODUITS NON ENCAISSABLES </t>
    </r>
  </si>
  <si>
    <t>Frais de transport d'usagers - Accueil de jour</t>
  </si>
  <si>
    <t>Produits des EHPAD-Secteur des personnes âgées</t>
  </si>
  <si>
    <t>Annexe 5A: Tableau de présentation tarifaire d'un établissement hébergeant des personnes âgées dépendantes, d'une petite unité de vie ou d'un accueil de jour</t>
  </si>
  <si>
    <t>Fournitures consommables (sauf 603226) (1)</t>
  </si>
  <si>
    <t>Intérêt des emprunts et dettes</t>
  </si>
  <si>
    <t>Clefs de répartition (charges communes)</t>
  </si>
  <si>
    <t>Dont personnel affecté aux fonctions de blanchissage, de nettoyage et au service des repas (1)</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</si>
  <si>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</si>
  <si>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</si>
  <si>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</si>
  <si>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financière relatif au 1</t>
    </r>
    <r>
      <rPr>
        <vertAlign val="superscript"/>
        <sz val="10"/>
        <color indexed="8"/>
        <rFont val="Arial"/>
        <family val="2"/>
      </rPr>
      <t>er</t>
    </r>
    <r>
      <rPr>
        <sz val="10"/>
        <color indexed="8"/>
        <rFont val="Arial"/>
        <family val="2"/>
      </rPr>
      <t xml:space="preserve"> FINESS ET est alors automatiquement généré.  </t>
    </r>
  </si>
  <si>
    <r>
      <t>iii) l’onglet de l'annexe financière relatif au 2ème F</t>
    </r>
    <r>
      <rPr>
        <sz val="10"/>
        <color indexed="8"/>
        <rFont val="Arial"/>
        <family val="2"/>
      </rPr>
      <t xml:space="preserve">INESS ET </t>
    </r>
    <r>
      <rPr>
        <sz val="10"/>
        <color indexed="8"/>
        <rFont val="Arial"/>
        <family val="2"/>
      </rPr>
      <t xml:space="preserve">est alors automatiquement généré.  </t>
    </r>
  </si>
  <si>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</si>
  <si>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</si>
  <si>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</si>
  <si>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</si>
  <si>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</si>
  <si>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Ce cadre fonctionne sur la base d'un procédé de création automatique des onglets en remplissant le tableau de page de garde nommé « Etablissements et services relevant du </t>
  </si>
  <si>
    <r>
      <t xml:space="preserve">périmètre de l'EPRD » et en cliquant sur l’icône : </t>
    </r>
    <r>
      <rPr>
        <b/>
        <sz val="11"/>
        <color indexed="50"/>
        <rFont val="Arial"/>
        <family val="2"/>
      </rPr>
      <t>+</t>
    </r>
    <r>
      <rPr>
        <sz val="10"/>
        <color indexed="8"/>
        <rFont val="Arial"/>
        <family val="2"/>
      </rPr>
      <t xml:space="preserve"> , selon l’ordonnancement suivant : </t>
    </r>
  </si>
  <si>
    <t>2) Chacun des finess Etablissement (FINESS ET) relevant de l’organisme gestionnaire (c'est-à-dire du Finess EJ renseigné plus haut) et inclus dans le périmètre de l’EPRD, doit</t>
  </si>
  <si>
    <t xml:space="preserve">être renseigné dans le tableau du bas de la page de garde "Etablissements et services relevant du périmètre de l'EPRD". </t>
  </si>
  <si>
    <r>
      <rPr>
        <b/>
        <sz val="10"/>
        <rFont val="Arial"/>
        <family val="2"/>
      </rPr>
      <t xml:space="preserve">Les champs à saisir obligatoirement sur chaque ligne, pour que les onglets soient effectivement générés, </t>
    </r>
    <r>
      <rPr>
        <sz val="10"/>
        <rFont val="Arial"/>
        <family val="2"/>
      </rPr>
      <t xml:space="preserve">sont: </t>
    </r>
  </si>
  <si>
    <t>- "N° FINESS Etablissement" 
- "Catégorie"</t>
  </si>
  <si>
    <t xml:space="preserve">garde décrit en I. ci-dessus, afin que les onglets d'annexe financière des CRP sans finess soient créés automatiquement. </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</si>
  <si>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</si>
  <si>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</si>
  <si>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</si>
  <si>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Indiquer le n° FINESS de l'organisme gestionnaire en tant que personnalité morale titulaire des autorisations. Il doit correspondre au N° FINESS EJ du dossier de dépôt sur la plateforme de collecte des EPRD. Lorsque l'EPRD est établi par une société commerciale pour le compte d'une autre société contrôlée, indiquer le n° FINESS qui a été sélectionné pour déposer le fichier sur la plateforme.</t>
  </si>
  <si>
    <t>Saisir le n° FINESS de l'établissement/service/activité auquel le budget est adossé (ESAT, AJ, etc.).</t>
  </si>
  <si>
    <t xml:space="preserve">Le résultat prévisionnel toutes sections tarifaires confondues doit concorder avec le résultat mentionné dans le CRP du cadre principal (EPRD ou EPCP). </t>
  </si>
  <si>
    <t>- Clefs historiques (70%-30%) : répartition indicative non comptabilisée dans le total des charges. EHPAD et PUV en tarification ternaire uniquement. 
- clefs appliquées (EHPAD et PUV en tarification ternaire) : répartition retenue par le gestionnaire, comptabilisée dans le total des charges. Ces clefs doivent être autant que possibles constantes d'une année sur l'autre et leur évolution, pour les charges de personnel, devrait être en cohérence avec les engagements du CPOM. 
- clefs appliquées (PUV dérogatoires et AJ) : répartition des charges en application des articles D. 313-16 et s. du CASF, comptabilisée dans le total des charges.</t>
  </si>
  <si>
    <t>Annexe 5 : Cadre normalisé de présentation des documents annexes prévus à l'article R. 314-223 du code de l'action sociale et des familles</t>
  </si>
  <si>
    <t>Effectifs en nombre d'ETP résultant du tableau des effectifs de l'ERRD N-1 :</t>
  </si>
  <si>
    <t>Nombre de points GIR</t>
  </si>
  <si>
    <t>Nombre de personnes girées</t>
  </si>
  <si>
    <t>Valeur point GIR départementale</t>
  </si>
  <si>
    <t>GMP</t>
  </si>
  <si>
    <t>PMP</t>
  </si>
  <si>
    <t>GMPS</t>
  </si>
  <si>
    <t>Points GIR pris en compte pour le calcul de la valeur du point GIR départemental. Il s'agit de la somme des points GIR valorisés à la colonne E de l'annexe 3-6 du CASF et validés par des médecins désignés par le président du Conseil départemental et le directeur général de l'ARS.</t>
  </si>
  <si>
    <t xml:space="preserve">Nombre de personnes présentes lors de l'évaluation du GMP et dont la perte d'autonomie a été évaluée et traduite en points GIR. </t>
  </si>
  <si>
    <t>Répartition des charges</t>
  </si>
  <si>
    <t>VARIATION DES STOCKS sauf 60321 et 60322</t>
  </si>
  <si>
    <t>Imputation des produits sur exercices antérieurs du compte 772 (uniquement dans le cas des établissements publics de santé)</t>
  </si>
  <si>
    <t>Les sommes inscrites au compte 772 (issu du plan comptable M21) sont à reventiler dans les comptes de charges exceptionnelles de même nature ou au compte 778 "Autres produits exceptionnels". En tout état de cause, il convient de les retracer dans les produits exceptionnels.</t>
  </si>
  <si>
    <t>Dont produits à la charge du département (sauf 7352121, 7352122 et 7352282)</t>
  </si>
  <si>
    <t>Dont part issue du résultat de l'équation tarifaire dépendance (c/7352121)</t>
  </si>
  <si>
    <t>Dont part issue des financements complémentaires "dépendance" (c/7352122)</t>
  </si>
  <si>
    <t>Dont produits à la charge de l'usager (sauf 73532)</t>
  </si>
  <si>
    <t>Dont part afférente à la dépendance (hébergement permanent)</t>
  </si>
  <si>
    <t>Rabais, remises et ristournes</t>
  </si>
  <si>
    <t>Autre 1 
(à préciser)</t>
  </si>
  <si>
    <t>Autre 2 (à préciser)</t>
  </si>
  <si>
    <t>Autre 3 (à préciser)</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</si>
  <si>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</si>
  <si>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</si>
  <si>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</si>
  <si>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Dotations aux amortissements, dépréciations et provisions : charges exceptionnelles (autres que c/68725, 68741, 68742)</t>
  </si>
  <si>
    <t>Rabais, remises et ristournes obtenus sur autres services extérieurs</t>
  </si>
  <si>
    <t>Remboursements sur rémunérations du personnel médical</t>
  </si>
  <si>
    <t>: supprime un CRPA du tableau (dans la colonne C "Etablissements et services", sélectionnez la ligne à supprimer puis cliquez sur "-").</t>
  </si>
  <si>
    <t xml:space="preserve">Eléments entrant dans le calcul du forfait global soins (à préciser) : </t>
  </si>
  <si>
    <t>Dont produits à la charge de l'assurance maladie (sauf 7351125)</t>
  </si>
  <si>
    <t>Categorie_Id_CRP_SF</t>
  </si>
  <si>
    <t>En application des articles R. 314-166, R. 314-176 et R. 314-179, les charges exceptionnelles relèvent exclusivement de la section "hébergement". Les cellules ouvertes sur la section "soins" sont réservées à l'enregistrement de dépenses prises en charge à titre dérogatoire par l'assurance-maladie. Cela doit être limité exclusivement aux traitements exceptionnels, comme les pertes de recettes hébergement dans le cadre de la crise sanitaire. Ce traitement doit être spécifié dans le rapport budgétaire et financier.</t>
  </si>
  <si>
    <t>Produits à la charge du département</t>
  </si>
  <si>
    <t>Reports en fonds dédiés (ESSMS privés)</t>
  </si>
  <si>
    <t>Compte 7352121</t>
  </si>
  <si>
    <t>Ce compte enregistre la part du forfait dépendance mentionné au 1° de l'article R. 314-172 du CASF(part issue du résultat de l'équation tarifaire relative à la dépendance).</t>
  </si>
  <si>
    <t>Compte 7352122</t>
  </si>
  <si>
    <t>Ce compte enregistre les financements complémentaires "dépendance" mentionnés au 2° de l'article R. 314-172 (ex : psychologues des PASA et des UHR).</t>
  </si>
  <si>
    <t>Compte 7352282</t>
  </si>
  <si>
    <t>Autres tarifs journaliers (part afférente à la dépendance)</t>
  </si>
  <si>
    <t>Compte 73532</t>
  </si>
  <si>
    <t>Ce compte enregistre les participations des résidents au tarif dépendance (tarif GIR 5-6, participation en fonction des ressources et participation acquittée par les résidents de moins de 60 ans).</t>
  </si>
  <si>
    <t>Utilisation de fonds dédiés et de fonds reportés (ESSMS privés)</t>
  </si>
  <si>
    <t>Dont autres tarifs journaliers (part afférente à la dépendance)</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</si>
  <si>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</si>
  <si>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</si>
  <si>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Les prestations pharmacie de nature logistique peuvent être comptabilisées sur cette ligne. Elles sont à imputer à la section "soins".</t>
  </si>
  <si>
    <t xml:space="preserve">Les charges du compte 65 (autres charges de gestion courante) sont des charges d'administration générale (sans différenciation des catégories de personnel auxquelles ces charges s'appliquent) et sont donc à imputer sur la section "hébergement". </t>
  </si>
  <si>
    <t>Dans les accueils de jour adossés, le forfait journalier de frais de transport des usagers est à imputer sur la section soins (article R314-207 du CASF). Dans les accueils de jour autonomes (AJA), il est à imputer à hauteur de 70% sur la section "soins" (D313-20 du CASF) et 30% sur la section "dépendance" (D.232-21 du CASF).</t>
  </si>
  <si>
    <r>
      <t xml:space="preserve">Pour les établissements assujettis à la TVA, les produits (comme les charges) dans les CRP de l'EPRD et dans les annexes financières sont en principe à présenter HT (et non TTC), en application des règles de la comptabilité générale.
</t>
    </r>
    <r>
      <rPr>
        <b/>
        <u val="single"/>
        <sz val="10"/>
        <rFont val="Arial"/>
        <family val="2"/>
      </rPr>
      <t>Traitements dérogatoires spécifiques liés aux compensations financières mise en place dans le cadre de la crise sanitaire</t>
    </r>
    <r>
      <rPr>
        <sz val="10"/>
        <rFont val="Arial"/>
        <family val="2"/>
      </rPr>
      <t xml:space="preserve"> : les financements complémentaires "soins" destinés à la compensation des pertes de recettes sur la section "hébergement" des EHPAD sont à présenter directement en produits de la section "hébergement" de l'EHPAD au compte 7531 "Dont produits à la charge de l'assurance maladie". 
De même, les financements complémentaires "soins" destinés à la compensation des surcoûts de fonctionnement "hébergement" et "dépendance" liés à la crise sanitaire ainsi qu'à la compensation des surcoûts "hébergement" et "dépendance" liés aux revalorisations du Ségur de la santé sont à présenter directement en produits de la section concernée de l'EHPAD ("hébergement" ou "dépendance") au compte 7351 "Dont produits à la charge de l'assurance maladie". 
Ces modalités de présentation sont applicables également aux EHPAD rattachés à un établissement public de santé (compte 7361 en M21 = compte 7351 dans le tableau de présentation tarifaire). </t>
    </r>
  </si>
  <si>
    <t>Imputation sur la section "soins" en application de l'article D. 314-205 uniquement.</t>
  </si>
  <si>
    <t>Reports en fonds dédiés (sauf c/6892 et c/6895) (ESSMS privés)</t>
  </si>
  <si>
    <t>Reports en fonds dédiés à l'investissement sur concours publics des entités gestionnaires d'ESSMS (ESSMS privés)</t>
  </si>
  <si>
    <t>Reports en fonds dédiés à l'exploitation sur concours publics des entités gestionnaires d'ESSMS (ESSMS privés)</t>
  </si>
  <si>
    <t>Reports en fonds dédiés sur contribution financière d'autres organismes (ESSMS privés)</t>
  </si>
  <si>
    <t>Utilisation de fonds dédiés et de fonds reportés (sauf c/7892 et c/7895) (ESSMS privés)</t>
  </si>
  <si>
    <t>Utilisation des fonds dédiés à l'investissement sur concours publics des entités gestionnaires d'ESSMS (ESSMS privés)</t>
  </si>
  <si>
    <t>Utilisation des fonds dédiés à l'exploitation sur concours publics des entités gestionnaires d'ESSMS (ESSMS privés)</t>
  </si>
  <si>
    <t>Utilisations des fonds dédiés sur contributions financières d’autres organismes (ESSMS privés)</t>
  </si>
  <si>
    <t xml:space="preserve">Un emploi incorrect ne tenant pas compte des indications ci-dessous peut affecter les fonctionnalités automatiques du cadre, le bon déroulement du dépôt et la performance de la plateforme de collecte des EPRD. </t>
  </si>
  <si>
    <t xml:space="preserve">- Le N° FINESS EJ saisi dans la page de garde doit être le même que le N° FINESS EJ du dossier de dépôt sur la plateforme de collecte des EPRD. </t>
  </si>
  <si>
    <t xml:space="preserve">- Les FINESS ET (Etablissement) saisis dans le tableau de la page de garde doivent impérativement correspondre aux FINESS ET affectés au dossier sur la plateforme de collecte des EPRD. </t>
  </si>
  <si>
    <t>EHPAD/AJA avec ou sans tarif héb. administré</t>
  </si>
  <si>
    <t>Déclenche l'onglet EHPAD_AJ</t>
  </si>
  <si>
    <t>CR rattaché à un EHPAD</t>
  </si>
  <si>
    <t>Déclenche l'onglet EHPAD_SF</t>
  </si>
  <si>
    <t>#AEPRDFIN-2023-01#</t>
  </si>
  <si>
    <t>Liste des activités sans FINESS Etablissement relevant du périmètre de l'EPRD</t>
  </si>
  <si>
    <t>Effectifs en nombre d'ETP résultant du tableau des effectifs de l'ERRD N-1</t>
  </si>
  <si>
    <t>Effectifs en nombre d'ETP prévus au titre de l'année N</t>
  </si>
  <si>
    <r>
      <t>Afin de permettre l'intégration technique des activités sans FINESS dans le présent cadre, il convient de saisir l'onglet "</t>
    </r>
    <r>
      <rPr>
        <sz val="10"/>
        <color indexed="8"/>
        <rFont val="Arial"/>
        <family val="2"/>
      </rPr>
      <t>Id_CR_SF"</t>
    </r>
    <r>
      <rPr>
        <sz val="10"/>
        <color indexed="8"/>
        <rFont val="Arial"/>
        <family val="2"/>
      </rPr>
      <t xml:space="preserve"> selon le même procédé que le tableau de la page de</t>
    </r>
  </si>
  <si>
    <t>Exemples de différence entre les deux notions : 
- lors d'une extension, les financements peuvent être attribués avant l'installation réelle des places. 
- Lors d'opérations de travaux, des places peuvent rester volontairement inoccupées tout en étant financées.</t>
  </si>
  <si>
    <r>
      <t>- Section "Dépendance" : Les données relatives au forfait global dépendance sont utilisées aux fins d'analyse et de suivi de la réforme au niveau national. Il convient donc de renseigner</t>
    </r>
    <r>
      <rPr>
        <b/>
        <sz val="10"/>
        <rFont val="Arial"/>
        <family val="2"/>
      </rPr>
      <t xml:space="preserve">, </t>
    </r>
    <r>
      <rPr>
        <u val="single"/>
        <sz val="10"/>
        <rFont val="Arial"/>
        <family val="2"/>
      </rPr>
      <t>de manière distincte</t>
    </r>
    <r>
      <rPr>
        <sz val="10"/>
        <rFont val="Arial"/>
        <family val="2"/>
      </rPr>
      <t>, la part issue du résultat de l'équation tarifaire à la charge du département d'implantation (c/7352121), les financements complémentaires mentionnés au 2° de l'article R. 314-172 du CASF (c/7352122), la part issue des tarifs journaliers des résidents hors département d'implantation (c/7352282) ainsi que les participations des usagers relatives à la dépendance (c/73532), en respectant la nomenclature comptable reprise dans le présent cadre.</t>
    </r>
  </si>
  <si>
    <t xml:space="preserve"> - Section "Hébergement" : renseigner la part afférente à l'hébergement des dotations globales et des tarifs journaliers à la charge du département.</t>
  </si>
  <si>
    <t>Ce compte enregistre notamment : 
- les tarifs journaliers versés au titre de l'hébergement permanent des résidents dont le domicile de secours se situe dans un autre département que celui d’implantation de l’EHPAD ou de la PUV ; 
- le ticket modérateur tarif GIR 5-6 couvert par l’ASH.</t>
  </si>
  <si>
    <r>
      <t xml:space="preserve">Les charges d'entretien du mobilier et des locaux affectés à la formation (c/615) ainsi que celles relatives aux assurances responsabilité civile (c/6165) sont des charges d'administration générale et sont donc à imputer sur la section "hébergement", sans différenciation des catégories de personnel concernées.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</si>
  <si>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r>
      <t xml:space="preserve">Les frais de transport, d'hébergement et de mission (c/625) sont des charges d'administration générale et relèvent donc de la section "hébergement" sans différenciation des catégories de personnel concernées. Cette consigne de saisie est également applicable aux frais de déplacement engagés pour stages de formation.
</t>
    </r>
    <r>
      <rPr>
        <u val="single"/>
        <sz val="10"/>
        <rFont val="Arial"/>
        <family val="2"/>
      </rPr>
      <t>Traitements dérogatoires spécifiques</t>
    </r>
    <r>
      <rPr>
        <sz val="10"/>
        <rFont val="Arial"/>
        <family val="2"/>
      </rPr>
      <t xml:space="preserve"> : les cellules ouvertes sur les sections "dépendance" et "soins" sont réservées à l'enregistrement de charges qui ne relèveraient pas habituellement de ces sections tarifaires mais qui sont prises en charge à titre dérogatoire dans le cadre de la crise sanitaire. La nature de ces charges et leur traitement doivent être spécifiés dans le rapport budgétaire et financier.</t>
    </r>
  </si>
  <si>
    <t>Impôts, taxes et versements assimilés sur rémunérations</t>
  </si>
  <si>
    <t>Formation : les versements à un organisme formateur sont à inscrire au compte 633 « Impôts, taxes et versements assimilés sur rémunérations (autres organismes) », ces charges étant à répartir entre les différentes sections tarifaires en fonction des catégories de personnel concernées (et, le cas échéant, réparties entre deux sections tarifaires lorsque la personne émarge sur deux sections tarifaires).</t>
  </si>
  <si>
    <t>N° FINESS ET de rattachement</t>
  </si>
  <si>
    <t>- Formation : les charges de personnel relatives aux stagiaires (y compris les éventuelles cotisations sociales) sont à imputer dans la ligne 64 "Charges de personnel". Dans le cas d’un EHPAD, ces charges sont à répartir entre les différentes sections tarifaires, en fonction des catégories de personnel concernées (et, le cas échéant, réparties entre deux sections tarifaires lorsque la personne émarge sur deux sections tarifaires). 
- Titulaires d'un mandat syndical : les heures syndicales peuvent être enregistrées en charges de personnel lorsque les personnes concernées sont inscrites au tableau des effectifs de l'établissement. Ces charges peuvent alors être réparties entre les différentes sections tarifaires. 
- Charges relatives au personnel affecté aux fonctions de blanchissage, de nettoyage et au service des repas : les cellules ouvertes sur la section "soins" sont réservées à l'enregistrement de charges qui ne relèvent pas habituellement de cette section tarifaire mais qui sont prises en charge à titre dérogatoire par l'Assurance-maladie dans le cadre de la crise sanitaire. Ces charges doivent être spécifiées dans le rapport budgétaire et financier.</t>
  </si>
  <si>
    <r>
      <rPr>
        <b/>
        <u val="single"/>
        <sz val="10"/>
        <color indexed="10"/>
        <rFont val="Arial"/>
        <family val="2"/>
      </rPr>
      <t>Points de vigilance</t>
    </r>
    <r>
      <rPr>
        <b/>
        <sz val="10"/>
        <color indexed="10"/>
        <rFont val="Arial"/>
        <family val="2"/>
      </rPr>
      <t xml:space="preserve"> : 
- Tous les fichiers EPRD sont à télécharger au format .xls.
- L'attention des gestionnaires est appelée sur la complétude et la fiabilité des informations saisies dans le cadre EPRD et ses annexes, afin de sécuriser la procédure d'analyse et maintenir la qualité de la base de données collectée.</t>
    </r>
  </si>
  <si>
    <t>Les gestionnaires d'EHPAD doivent renseigner toutes les sections tarifaires de l'annexe financière, y compris les produits et charges relevant de la section "hébergement", que leur établissement soit en tarification hébergement administrée ou en tarification libre.</t>
  </si>
  <si>
    <t>Cette notice, qui n’a qu’une valeur indicative, ne reprend pas toutes les explications nécessaires à l’élaboration des EPRD et ne se substitue pas à la documentation officielle de l'administration. Les organismes gestionnaires et les autorités de tarification peuvent contacter la direction générale de la cohésion sociale (DGCS) pour connaître son interprétation formelle des textes législatifs et réglementaires en vigueur.
Vous avez des suggestions à faire sur le contenu de ce LISEZ-MOI (informations manquantes, intitulés pas suffisamment clairs, non-conformité...) ? Contactez l’équipe référente EPRD-ERRD de la CNSA.</t>
  </si>
  <si>
    <r>
      <t xml:space="preserve">Ce cadre correspond aux années financières mentionnés au 2° du I de l’article R. 314-223 du CASF et conformes aux modèles figurant aux annexes </t>
    </r>
    <r>
      <rPr>
        <b/>
        <sz val="10"/>
        <rFont val="Arial"/>
        <family val="2"/>
      </rPr>
      <t>5A</t>
    </r>
    <r>
      <rPr>
        <sz val="10"/>
        <rFont val="Arial"/>
        <family val="2"/>
      </rPr>
      <t xml:space="preserve"> et </t>
    </r>
    <r>
      <rPr>
        <b/>
        <sz val="10"/>
        <rFont val="Arial"/>
        <family val="2"/>
      </rPr>
      <t>5C</t>
    </r>
    <r>
      <rPr>
        <sz val="10"/>
        <rFont val="Arial"/>
        <family val="2"/>
      </rPr>
      <t xml:space="preserve"> de l’arrêté du 27 décembre 2016 (NOR : AFSA1619029A), modifié par les arrêtés du 18 juin 2018 (NOR: SSAA1804876A), du 15 décembre 2020 (NOR : SSAA2030779A) et du 25 novembre 2022 (NOR : APHA2222632A).
Il s'adresse aux organismes gestionnaires qui gèrent des établissements et services cofinancés (hors CAMSP). Il a pour objet d'identifier les charges couvertes par les différents financeurs ou les différentes sections tarifaires.
Dans un souci d'adaptation permanente aux pratiques et sans préjudice des obligations générales de dépôt de l'EPRD, des ajustements ponctuels peuvent être apportés par rapport aux modèles joints à l'arrêté précité et régularisés ultérieurement par arrêté modificatif.</t>
    </r>
  </si>
  <si>
    <t>Chaque compte de résultat de l'EPRD relatif à un établissement ou un service cofinancé (hors CAMSP) doit faire l'objet d'un tableau de présentation tarifaire. Le modèle diffère en fonction de la catégorie d'ESSMS concernée mais tous les modèles (sauf le modèle 5D dédié aux services autonomie à domicile) sont regroupés dans le présent classeur : 
- Annexe 5A pour les EHPAD (dont PUV), AJA et établissements d'hébergement temporaire pour personnes âgées = onglet "EHPAD-AJ"
- Annexe 5C pour les FAM et SAMSAH = onglet "FAM-SAMSAH</t>
  </si>
  <si>
    <r>
      <t xml:space="preserve">- </t>
    </r>
    <r>
      <rPr>
        <b/>
        <sz val="10"/>
        <color indexed="8"/>
        <rFont val="Arial"/>
        <family val="2"/>
      </rPr>
      <t>Ne jamais laisser de liens directs pointant vers des fichiers externes ni de formules</t>
    </r>
    <r>
      <rPr>
        <sz val="10"/>
        <color indexed="8"/>
        <rFont val="Arial"/>
        <family val="2"/>
      </rPr>
      <t xml:space="preserve"> dans les cellules ouvertes à la saisie. Ces liaisons entre classeurs ou ces formules génèrent des problèmes de lisibilité pouvant exclure l'établissement concerné des bases de la CNSA.
- Ne pas utiliser le caractère « | » : ce caractère est généralement réservé pour des opérations techniques. Son utilisation dans les champs de saisie peut provoquer des dysfonctionnements sur la chaîne SI (traitements data ou autres).</t>
    </r>
  </si>
  <si>
    <r>
      <t>Pour chaque ligne, un identifiant est créé automatiquement à partir des données du tableau de l'onglet "</t>
    </r>
    <r>
      <rPr>
        <sz val="10"/>
        <color indexed="8"/>
        <rFont val="Arial"/>
        <family val="2"/>
      </rPr>
      <t>Id_CR_SF</t>
    </r>
    <r>
      <rPr>
        <sz val="10"/>
        <color indexed="8"/>
        <rFont val="Arial"/>
        <family val="2"/>
      </rPr>
      <t xml:space="preserve">". Les onglets sont créés dans l'ordre de remplissage de ce tableau. </t>
    </r>
  </si>
  <si>
    <t>- EHPAD/AJA avec ou sans tarif héb. administré : item à sélectionner pour générer le modèle 5A applicable aux EHPAD, petites unités de vie (PUV), accueils de jour autonomes et établissements d'hébergement temporaire du champ "Personnes Âgées" (PA), que leur tarif hébergement/accompagnement à la vie sociale soit ou non fixé par l'autorité de tarification. Ce modèle comporte les trois sections tarifaires complètes (soins, dépendance et hébergement). 
- FAM-SAMSAH : item à sélectionner pour générer le modèle 5C applicable aux FAM et aux SAMSAH. 
Par dérogation, les CAMSP ne sont pas concernés par la présentation d'une annexe financière.</t>
  </si>
  <si>
    <r>
      <t xml:space="preserve">Cette répartition doit être conforme aux articles R. 314-179 (pour la section "hébergement"), R. 314-176 (pour la section "dépendance"), R. 314-163, R. 314-166 et R. 314-167 (pour la section "soins"). En application de ces règles, les cellules grisées sont inaccessibles à la saisie. 
</t>
    </r>
    <r>
      <rPr>
        <b/>
        <u val="single"/>
        <sz val="10"/>
        <rFont val="Arial"/>
        <family val="2"/>
      </rPr>
      <t>Traitements dérogatoires spécifiques</t>
    </r>
    <r>
      <rPr>
        <sz val="10"/>
        <rFont val="Arial"/>
        <family val="2"/>
      </rPr>
      <t xml:space="preserve"> : dans le cadre des mesures de financement exceptionnel mises en place pendant la crise sanitaire, certaines cellules habituellement fermées à la saisie ont été déverrouillées sur les sections "dépendance" et "soins" (c/602, 603, 606, 61, 62, 67 et subdivisions du c/64)  afin d'enregistrer des charges qui ne relèveraient pas normalement de ces sections mais qui sont prises en charge à titre dérogatoire dans le cadre de la crise sanitaire. La nature de ces charges et leur traitement doivent être spécifiés dans le rapport budgétaire et financier.</t>
    </r>
  </si>
  <si>
    <t>- Le déverrouillage du fichier peut impacter la bonne marche des fonctions automatiques et la reconnaissance du fichier lors du dépôt dans la plateforme.</t>
  </si>
  <si>
    <t>Dernière mise à jour : février 2024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</si>
</sst>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quot; &quot;##&quot; &quot;##&quot; &quot;##&quot; &quot;##"/>
    <numFmt numFmtId="168" formatCode="0########"/>
    <numFmt numFmtId="169" formatCode="&quot;Vrai&quot;;&quot;Vrai&quot;;&quot;Faux&quot;"/>
    <numFmt numFmtId="170" formatCode="&quot;Actif&quot;;&quot;Actif&quot;;&quot;Inactif&quot;"/>
    <numFmt numFmtId="171" formatCode="[$€-2]\ #,##0.00_);[Red]\([$€-2]\ #,##0.00\)"/>
    <numFmt numFmtId="172" formatCode="#,##0.0"/>
  </numFmts>
  <fonts count="73">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z val="10"/>
      <name val="Calibri"/>
      <family val="2"/>
    </font>
    <font>
      <b/>
      <u val="single"/>
      <sz val="10"/>
      <name val="Arial"/>
      <family val="2"/>
    </font>
    <font>
      <sz val="8"/>
      <name val="Arial"/>
      <family val="2"/>
    </font>
    <font>
      <b/>
      <sz val="12"/>
      <name val="Arial"/>
      <family val="2"/>
    </font>
    <font>
      <sz val="12"/>
      <name val="Arial"/>
      <family val="2"/>
    </font>
    <font>
      <sz val="7"/>
      <name val="Arial"/>
      <family val="2"/>
    </font>
    <font>
      <b/>
      <sz val="10"/>
      <color indexed="8"/>
      <name val="Arial"/>
      <family val="2"/>
    </font>
    <font>
      <sz val="11"/>
      <name val="Arial"/>
      <family val="2"/>
    </font>
    <font>
      <sz val="7"/>
      <color indexed="8"/>
      <name val="Times New Roman"/>
      <family val="1"/>
    </font>
    <font>
      <strike/>
      <sz val="10"/>
      <name val="Arial"/>
      <family val="2"/>
    </font>
    <font>
      <b/>
      <i/>
      <sz val="12"/>
      <name val="Arial"/>
      <family val="2"/>
    </font>
    <font>
      <b/>
      <i/>
      <strike/>
      <sz val="10"/>
      <name val="Arial"/>
      <family val="2"/>
    </font>
    <font>
      <b/>
      <strike/>
      <sz val="10"/>
      <name val="Arial"/>
      <family val="2"/>
    </font>
    <font>
      <b/>
      <sz val="11"/>
      <color indexed="50"/>
      <name val="Arial"/>
      <family val="2"/>
    </font>
    <font>
      <b/>
      <sz val="12"/>
      <color indexed="50"/>
      <name val="Arial"/>
      <family val="2"/>
    </font>
    <font>
      <vertAlign val="superscript"/>
      <sz val="10"/>
      <color indexed="8"/>
      <name val="Arial"/>
      <family val="2"/>
    </font>
    <font>
      <u val="single"/>
      <sz val="10"/>
      <name val="Arial"/>
      <family val="2"/>
    </font>
    <font>
      <b/>
      <sz val="10"/>
      <color indexed="10"/>
      <name val="Arial"/>
      <family val="2"/>
    </font>
    <font>
      <b/>
      <u val="single"/>
      <sz val="10"/>
      <color indexed="10"/>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name val="Calibri"/>
      <family val="2"/>
    </font>
    <font>
      <sz val="11"/>
      <color indexed="8"/>
      <name val="Arial"/>
      <family val="2"/>
    </font>
    <font>
      <i/>
      <sz val="11"/>
      <name val="Calibri"/>
      <family val="2"/>
    </font>
    <font>
      <b/>
      <sz val="12"/>
      <color indexed="9"/>
      <name val="Arial"/>
      <family val="2"/>
    </font>
    <font>
      <sz val="11"/>
      <color indexed="9"/>
      <name val="Arial"/>
      <family val="2"/>
    </font>
    <font>
      <sz val="8"/>
      <name val="Segoe UI"/>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b/>
      <sz val="12"/>
      <color theme="0"/>
      <name val="Arial"/>
      <family val="2"/>
    </font>
    <font>
      <sz val="11"/>
      <color theme="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4999699890613556"/>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medium"/>
      <right/>
      <top/>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medium"/>
      <top style="thin"/>
      <bottom style="thin"/>
    </border>
    <border>
      <left style="medium"/>
      <right style="medium"/>
      <top style="thin"/>
      <bottom/>
    </border>
    <border>
      <left style="medium"/>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style="thin"/>
    </border>
    <border>
      <left style="medium"/>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medium"/>
    </border>
    <border>
      <left style="medium"/>
      <right style="medium"/>
      <top style="medium"/>
      <bottom style="thin"/>
    </border>
    <border>
      <left style="medium"/>
      <right style="medium"/>
      <top style="thin"/>
      <bottom style="medium"/>
    </border>
    <border>
      <left style="double"/>
      <right/>
      <top style="double"/>
      <bottom style="double"/>
    </border>
    <border>
      <left style="thin"/>
      <right style="thin"/>
      <top style="double"/>
      <bottom style="double"/>
    </border>
    <border>
      <left style="thin"/>
      <right style="thick"/>
      <top style="double"/>
      <bottom style="double"/>
    </border>
    <border>
      <left/>
      <right style="thin"/>
      <top style="double"/>
      <bottom style="double"/>
    </border>
    <border>
      <left style="thin"/>
      <right style="double"/>
      <top style="double"/>
      <bottom style="double"/>
    </border>
    <border>
      <left style="medium"/>
      <right/>
      <top style="medium"/>
      <bottom style="thin"/>
    </border>
    <border>
      <left style="medium"/>
      <right/>
      <top style="thin"/>
      <bottom style="medium"/>
    </border>
    <border>
      <left/>
      <right/>
      <top style="thin"/>
      <bottom/>
    </border>
    <border>
      <left style="medium"/>
      <right/>
      <top/>
      <bottom style="medium"/>
    </border>
    <border>
      <left style="thin"/>
      <right style="thin"/>
      <top style="thin"/>
      <bottom style="thin"/>
    </border>
    <border>
      <left/>
      <right style="thin"/>
      <top style="medium"/>
      <bottom style="thin"/>
    </border>
    <border>
      <left/>
      <right style="thin"/>
      <top style="thin"/>
      <bottom style="thin"/>
    </border>
    <border>
      <left/>
      <right style="thin"/>
      <top style="thin"/>
      <bottom style="medium"/>
    </border>
    <border>
      <left/>
      <right style="thin"/>
      <top style="medium"/>
      <bottom style="medium"/>
    </border>
    <border>
      <left style="thin"/>
      <right style="thin"/>
      <top style="double"/>
      <bottom style="thin"/>
    </border>
    <border>
      <left/>
      <right style="thin"/>
      <top style="double"/>
      <bottom style="thin"/>
    </border>
    <border>
      <left style="thin"/>
      <right style="thin"/>
      <top style="thin"/>
      <bottom style="double"/>
    </border>
    <border>
      <left/>
      <right style="thin"/>
      <top style="thin"/>
      <bottom style="double"/>
    </border>
    <border>
      <left/>
      <right style="medium"/>
      <top style="medium"/>
      <bottom style="thin"/>
    </border>
    <border>
      <left style="thin"/>
      <right style="thick"/>
      <top style="double"/>
      <bottom style="thin"/>
    </border>
    <border>
      <left style="thin"/>
      <right style="double"/>
      <top style="double"/>
      <bottom style="thin"/>
    </border>
    <border>
      <left style="thin"/>
      <right style="thick"/>
      <top style="thin"/>
      <bottom style="double"/>
    </border>
    <border>
      <left style="thin"/>
      <right style="double"/>
      <top style="thin"/>
      <bottom style="double"/>
    </border>
    <border>
      <left style="thin"/>
      <right/>
      <top/>
      <bottom style="thin"/>
    </border>
    <border>
      <left style="thin"/>
      <right/>
      <top style="thin"/>
      <bottom style="thin"/>
    </border>
    <border>
      <left style="thin"/>
      <right/>
      <top style="thin"/>
      <bottom/>
    </border>
    <border>
      <left/>
      <right style="thin"/>
      <top>
        <color indexed="63"/>
      </top>
      <bottom style="thin"/>
    </border>
    <border>
      <left style="medium"/>
      <right/>
      <top style="thin"/>
      <bottom/>
    </border>
    <border>
      <left style="double"/>
      <right style="thin"/>
      <top style="double"/>
      <bottom style="thin"/>
    </border>
    <border>
      <left style="double"/>
      <right style="thin"/>
      <top style="thin"/>
      <bottom style="double"/>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right style="thin"/>
      <top style="thin"/>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right/>
      <top style="medium"/>
      <bottom style="medium"/>
    </border>
    <border>
      <left/>
      <right style="medium"/>
      <top style="medium"/>
      <bottom style="medium"/>
    </border>
    <border>
      <left/>
      <right/>
      <top style="thin"/>
      <bottom style="thin"/>
    </border>
    <border>
      <left style="thin"/>
      <right/>
      <top style="medium"/>
      <bottom style="thin"/>
    </border>
    <border>
      <left style="medium"/>
      <right style="medium"/>
      <top style="medium"/>
      <bottom/>
    </border>
    <border>
      <left style="medium"/>
      <right style="medium"/>
      <top/>
      <bottom style="medium"/>
    </border>
    <border>
      <left style="medium"/>
      <right style="medium"/>
      <top>
        <color indexed="63"/>
      </top>
      <bottom>
        <color indexed="63"/>
      </bottom>
    </border>
    <border>
      <left style="medium"/>
      <right style="medium"/>
      <top/>
      <bottom style="thin"/>
    </border>
    <border>
      <left/>
      <right style="thin"/>
      <top/>
      <bottom/>
    </border>
    <border>
      <left/>
      <right/>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7"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632">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2" fillId="33" borderId="0" xfId="0" applyFont="1" applyFill="1" applyBorder="1" applyAlignment="1" applyProtection="1">
      <alignment horizontal="left" vertical="center" indent="1"/>
      <protection/>
    </xf>
    <xf numFmtId="3" fontId="3" fillId="33" borderId="0" xfId="0" applyNumberFormat="1" applyFont="1" applyFill="1" applyBorder="1" applyAlignment="1" applyProtection="1">
      <alignment horizontal="left" vertical="center" wrapText="1"/>
      <protection/>
    </xf>
    <xf numFmtId="166" fontId="3" fillId="33" borderId="13" xfId="0" applyNumberFormat="1" applyFont="1" applyFill="1" applyBorder="1" applyAlignment="1" applyProtection="1">
      <alignment horizontal="left" vertical="center" wrapText="1" indent="1"/>
      <protection/>
    </xf>
    <xf numFmtId="166" fontId="3" fillId="33" borderId="14" xfId="0" applyNumberFormat="1" applyFont="1" applyFill="1" applyBorder="1" applyAlignment="1" applyProtection="1">
      <alignment horizontal="right" vertical="center"/>
      <protection/>
    </xf>
    <xf numFmtId="166" fontId="3" fillId="33" borderId="15" xfId="0" applyNumberFormat="1" applyFont="1" applyFill="1" applyBorder="1" applyAlignment="1" applyProtection="1">
      <alignment horizontal="right" vertical="center"/>
      <protection/>
    </xf>
    <xf numFmtId="166" fontId="3" fillId="33" borderId="16" xfId="0" applyNumberFormat="1" applyFont="1" applyFill="1" applyBorder="1" applyAlignment="1" applyProtection="1">
      <alignment horizontal="right" vertical="center"/>
      <protection/>
    </xf>
    <xf numFmtId="166" fontId="3" fillId="33" borderId="17" xfId="0" applyNumberFormat="1" applyFont="1" applyFill="1" applyBorder="1" applyAlignment="1" applyProtection="1">
      <alignment horizontal="right" vertical="center"/>
      <protection/>
    </xf>
    <xf numFmtId="166" fontId="3" fillId="33" borderId="18" xfId="0" applyNumberFormat="1" applyFont="1" applyFill="1" applyBorder="1" applyAlignment="1" applyProtection="1">
      <alignment horizontal="right" vertical="center"/>
      <protection/>
    </xf>
    <xf numFmtId="166" fontId="3" fillId="33" borderId="19" xfId="0" applyNumberFormat="1" applyFont="1" applyFill="1" applyBorder="1" applyAlignment="1" applyProtection="1">
      <alignment horizontal="right" vertical="center"/>
      <protection/>
    </xf>
    <xf numFmtId="0" fontId="3" fillId="33" borderId="0" xfId="0" applyNumberFormat="1" applyFont="1" applyFill="1" applyBorder="1" applyAlignment="1" applyProtection="1">
      <alignment horizontal="left" vertical="center" wrapText="1"/>
      <protection/>
    </xf>
    <xf numFmtId="0" fontId="3" fillId="33" borderId="20" xfId="55" applyFont="1" applyFill="1" applyBorder="1" applyAlignment="1" applyProtection="1">
      <alignment horizontal="left" vertical="center" wrapText="1" indent="1"/>
      <protection/>
    </xf>
    <xf numFmtId="0" fontId="3" fillId="33" borderId="0" xfId="55" applyFont="1" applyFill="1" applyBorder="1" applyAlignment="1" applyProtection="1">
      <alignment horizontal="left" vertical="center"/>
      <protection/>
    </xf>
    <xf numFmtId="0" fontId="5" fillId="33" borderId="20" xfId="55" applyFont="1" applyFill="1" applyBorder="1" applyAlignment="1" applyProtection="1">
      <alignment horizontal="left" vertical="center" wrapText="1" indent="3"/>
      <protection/>
    </xf>
    <xf numFmtId="0" fontId="3" fillId="33" borderId="21" xfId="55" applyFont="1" applyFill="1" applyBorder="1" applyAlignment="1" applyProtection="1">
      <alignment horizontal="left" vertical="center" wrapText="1" indent="1"/>
      <protection/>
    </xf>
    <xf numFmtId="0" fontId="2" fillId="33" borderId="0" xfId="55" applyFont="1" applyFill="1" applyBorder="1" applyAlignment="1" applyProtection="1">
      <alignment horizontal="left" vertical="center"/>
      <protection/>
    </xf>
    <xf numFmtId="0" fontId="2" fillId="33" borderId="22" xfId="55" applyFont="1" applyFill="1" applyBorder="1" applyAlignment="1" applyProtection="1">
      <alignment horizontal="left" vertical="center" indent="1"/>
      <protection/>
    </xf>
    <xf numFmtId="166" fontId="2" fillId="33" borderId="23" xfId="55" applyNumberFormat="1" applyFont="1" applyFill="1" applyBorder="1" applyAlignment="1" applyProtection="1">
      <alignment vertical="center"/>
      <protection/>
    </xf>
    <xf numFmtId="166" fontId="2" fillId="33" borderId="24" xfId="55" applyNumberFormat="1" applyFont="1" applyFill="1" applyBorder="1" applyAlignment="1" applyProtection="1">
      <alignment vertical="center"/>
      <protection/>
    </xf>
    <xf numFmtId="0" fontId="3" fillId="33" borderId="22" xfId="55" applyFont="1" applyFill="1" applyBorder="1" applyAlignment="1" applyProtection="1">
      <alignment horizontal="left" vertical="center" indent="1"/>
      <protection/>
    </xf>
    <xf numFmtId="166" fontId="3" fillId="33" borderId="23" xfId="0" applyNumberFormat="1" applyFont="1" applyFill="1" applyBorder="1" applyAlignment="1" applyProtection="1">
      <alignment horizontal="right" vertical="center"/>
      <protection/>
    </xf>
    <xf numFmtId="166" fontId="3" fillId="33" borderId="25" xfId="0" applyNumberFormat="1" applyFont="1" applyFill="1" applyBorder="1" applyAlignment="1" applyProtection="1">
      <alignment horizontal="right" vertical="center"/>
      <protection/>
    </xf>
    <xf numFmtId="0" fontId="3" fillId="33" borderId="0" xfId="56" applyFont="1" applyFill="1" applyBorder="1" applyAlignment="1" applyProtection="1">
      <alignment horizontal="left" vertical="center" wrapText="1"/>
      <protection/>
    </xf>
    <xf numFmtId="0" fontId="3" fillId="0" borderId="0" xfId="58"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5" fillId="33" borderId="26" xfId="0" applyFont="1" applyFill="1" applyBorder="1" applyAlignment="1" applyProtection="1">
      <alignment horizontal="left" vertical="center" wrapText="1" indent="3"/>
      <protection/>
    </xf>
    <xf numFmtId="0" fontId="4" fillId="33" borderId="26" xfId="56" applyFont="1" applyFill="1" applyBorder="1" applyAlignment="1" applyProtection="1">
      <alignment horizontal="left" vertical="center" indent="1"/>
      <protection/>
    </xf>
    <xf numFmtId="0" fontId="3" fillId="0" borderId="0" xfId="58" applyFont="1" applyBorder="1" applyAlignment="1" applyProtection="1">
      <alignment horizontal="left" vertical="center"/>
      <protection/>
    </xf>
    <xf numFmtId="0" fontId="3" fillId="0" borderId="0" xfId="58" applyFont="1" applyBorder="1" applyAlignment="1" applyProtection="1">
      <alignment vertical="center"/>
      <protection/>
    </xf>
    <xf numFmtId="0" fontId="2" fillId="0" borderId="0" xfId="55" applyFont="1" applyFill="1" applyBorder="1" applyAlignment="1" applyProtection="1">
      <alignment vertical="center"/>
      <protection/>
    </xf>
    <xf numFmtId="0" fontId="4" fillId="33" borderId="26" xfId="57" applyFont="1" applyFill="1" applyBorder="1" applyAlignment="1" applyProtection="1">
      <alignment horizontal="left" vertical="center" indent="1"/>
      <protection/>
    </xf>
    <xf numFmtId="0" fontId="3" fillId="33" borderId="0" xfId="58" applyFont="1" applyFill="1" applyBorder="1" applyAlignment="1" applyProtection="1">
      <alignment horizontal="left" vertical="center"/>
      <protection/>
    </xf>
    <xf numFmtId="0" fontId="2" fillId="33" borderId="0" xfId="58" applyFont="1" applyFill="1" applyBorder="1" applyAlignment="1" applyProtection="1">
      <alignment horizontal="left" vertical="center"/>
      <protection/>
    </xf>
    <xf numFmtId="0" fontId="2" fillId="33" borderId="27" xfId="58" applyFont="1" applyFill="1" applyBorder="1" applyAlignment="1" applyProtection="1">
      <alignment horizontal="left" vertical="center" indent="1"/>
      <protection/>
    </xf>
    <xf numFmtId="0" fontId="3" fillId="0" borderId="0" xfId="56" applyFont="1" applyBorder="1" applyAlignment="1" applyProtection="1">
      <alignment horizontal="left" vertical="center"/>
      <protection/>
    </xf>
    <xf numFmtId="0" fontId="3" fillId="33" borderId="27" xfId="55" applyFont="1" applyFill="1" applyBorder="1" applyAlignment="1" applyProtection="1">
      <alignment horizontal="left" vertical="center" indent="1"/>
      <protection/>
    </xf>
    <xf numFmtId="0" fontId="2" fillId="33" borderId="27" xfId="55" applyFont="1" applyFill="1" applyBorder="1" applyAlignment="1" applyProtection="1">
      <alignment horizontal="left" vertical="center" indent="1"/>
      <protection/>
    </xf>
    <xf numFmtId="0" fontId="3" fillId="33" borderId="0" xfId="52" applyFont="1" applyFill="1" applyBorder="1" applyAlignment="1" applyProtection="1">
      <alignment horizontal="left" vertical="center"/>
      <protection/>
    </xf>
    <xf numFmtId="0" fontId="3" fillId="33" borderId="0" xfId="58" applyFont="1" applyFill="1" applyBorder="1" applyAlignment="1" applyProtection="1">
      <alignment vertical="center" wrapText="1"/>
      <protection/>
    </xf>
    <xf numFmtId="166" fontId="3" fillId="33" borderId="28" xfId="0" applyNumberFormat="1" applyFont="1" applyFill="1" applyBorder="1" applyAlignment="1" applyProtection="1">
      <alignment horizontal="right" vertical="center"/>
      <protection/>
    </xf>
    <xf numFmtId="166" fontId="3" fillId="33" borderId="29" xfId="0" applyNumberFormat="1" applyFont="1" applyFill="1" applyBorder="1" applyAlignment="1" applyProtection="1">
      <alignment horizontal="right" vertical="center"/>
      <protection/>
    </xf>
    <xf numFmtId="166" fontId="3" fillId="33" borderId="30" xfId="0" applyNumberFormat="1" applyFont="1" applyFill="1" applyBorder="1" applyAlignment="1" applyProtection="1">
      <alignment horizontal="right" vertical="center"/>
      <protection/>
    </xf>
    <xf numFmtId="166" fontId="3" fillId="33" borderId="31" xfId="0" applyNumberFormat="1" applyFont="1" applyFill="1" applyBorder="1" applyAlignment="1" applyProtection="1">
      <alignment horizontal="right" vertical="center"/>
      <protection/>
    </xf>
    <xf numFmtId="0" fontId="3" fillId="33" borderId="11" xfId="52" applyFont="1" applyFill="1" applyBorder="1" applyAlignment="1" applyProtection="1">
      <alignment horizontal="left" vertical="center"/>
      <protection/>
    </xf>
    <xf numFmtId="0" fontId="3" fillId="33" borderId="11" xfId="58" applyFont="1" applyFill="1" applyBorder="1" applyAlignment="1" applyProtection="1">
      <alignment vertical="center" wrapText="1"/>
      <protection/>
    </xf>
    <xf numFmtId="0" fontId="3" fillId="0" borderId="0" xfId="58" applyFont="1" applyFill="1" applyBorder="1" applyAlignment="1" applyProtection="1">
      <alignment vertical="center" wrapText="1"/>
      <protection/>
    </xf>
    <xf numFmtId="0" fontId="3" fillId="0" borderId="0" xfId="58" applyFont="1" applyBorder="1" applyAlignment="1" applyProtection="1">
      <alignment vertical="center" wrapText="1"/>
      <protection/>
    </xf>
    <xf numFmtId="49" fontId="3" fillId="0" borderId="0" xfId="56" applyNumberFormat="1" applyFont="1" applyFill="1" applyAlignment="1" applyProtection="1">
      <alignment horizontal="left" vertical="center"/>
      <protection/>
    </xf>
    <xf numFmtId="0" fontId="4" fillId="0" borderId="0" xfId="58" applyFont="1" applyAlignment="1" applyProtection="1">
      <alignment horizontal="left" vertical="center"/>
      <protection/>
    </xf>
    <xf numFmtId="0" fontId="3" fillId="0" borderId="0" xfId="58" applyFont="1" applyAlignment="1" applyProtection="1">
      <alignment horizontal="left" vertical="center"/>
      <protection/>
    </xf>
    <xf numFmtId="0" fontId="3" fillId="0" borderId="0" xfId="52" applyFont="1" applyAlignment="1" applyProtection="1">
      <alignment horizontal="right" vertical="center"/>
      <protection/>
    </xf>
    <xf numFmtId="0" fontId="3" fillId="0" borderId="0" xfId="52" applyFont="1" applyAlignment="1" applyProtection="1">
      <alignment vertical="center"/>
      <protection/>
    </xf>
    <xf numFmtId="0" fontId="3" fillId="0" borderId="0" xfId="57" applyFont="1" applyFill="1" applyBorder="1" applyAlignment="1" applyProtection="1">
      <alignment horizontal="left" vertical="center" wrapText="1"/>
      <protection/>
    </xf>
    <xf numFmtId="0" fontId="4" fillId="0" borderId="0" xfId="57" applyFont="1" applyFill="1" applyBorder="1" applyAlignment="1" applyProtection="1">
      <alignment vertical="center"/>
      <protection/>
    </xf>
    <xf numFmtId="0" fontId="3" fillId="0" borderId="0" xfId="57" applyFont="1" applyFill="1" applyBorder="1" applyAlignment="1" applyProtection="1">
      <alignment horizontal="left" vertical="center"/>
      <protection/>
    </xf>
    <xf numFmtId="0" fontId="3" fillId="0" borderId="0" xfId="56" applyFont="1" applyFill="1" applyBorder="1" applyAlignment="1" applyProtection="1">
      <alignment horizontal="left" vertical="center"/>
      <protection/>
    </xf>
    <xf numFmtId="0" fontId="4" fillId="0" borderId="0" xfId="58" applyFont="1" applyFill="1" applyBorder="1" applyAlignment="1" applyProtection="1">
      <alignment vertical="center"/>
      <protection/>
    </xf>
    <xf numFmtId="0" fontId="3" fillId="0" borderId="0" xfId="58" applyFont="1" applyFill="1" applyBorder="1" applyAlignment="1" applyProtection="1">
      <alignment vertical="center"/>
      <protection/>
    </xf>
    <xf numFmtId="0" fontId="2" fillId="0" borderId="0" xfId="58" applyFont="1" applyFill="1" applyBorder="1" applyAlignment="1" applyProtection="1">
      <alignment vertical="center"/>
      <protection/>
    </xf>
    <xf numFmtId="0" fontId="5" fillId="0" borderId="0" xfId="58" applyFont="1" applyFill="1" applyBorder="1" applyAlignment="1" applyProtection="1">
      <alignment horizontal="left" vertical="center"/>
      <protection/>
    </xf>
    <xf numFmtId="0" fontId="5" fillId="0" borderId="0" xfId="55" applyFont="1" applyFill="1" applyBorder="1" applyAlignment="1" applyProtection="1">
      <alignment horizontal="center" vertical="center"/>
      <protection/>
    </xf>
    <xf numFmtId="0" fontId="4" fillId="0" borderId="0" xfId="58" applyFont="1" applyFill="1" applyBorder="1" applyAlignment="1" applyProtection="1">
      <alignment horizontal="left" vertical="center"/>
      <protection/>
    </xf>
    <xf numFmtId="0" fontId="2" fillId="0" borderId="0" xfId="58" applyFont="1" applyFill="1" applyBorder="1" applyAlignment="1" applyProtection="1">
      <alignment horizontal="left" vertical="center"/>
      <protection/>
    </xf>
    <xf numFmtId="0" fontId="3" fillId="0" borderId="0" xfId="52" applyFont="1" applyFill="1" applyBorder="1" applyAlignment="1" applyProtection="1">
      <alignment horizontal="right" vertical="center"/>
      <protection/>
    </xf>
    <xf numFmtId="0" fontId="3" fillId="0" borderId="0" xfId="52" applyFont="1" applyFill="1" applyBorder="1" applyAlignment="1" applyProtection="1">
      <alignment horizontal="left" vertical="center"/>
      <protection/>
    </xf>
    <xf numFmtId="49" fontId="3" fillId="0" borderId="0" xfId="56" applyNumberFormat="1" applyFont="1" applyFill="1" applyBorder="1" applyAlignment="1" applyProtection="1">
      <alignment horizontal="left" vertical="center"/>
      <protection/>
    </xf>
    <xf numFmtId="0" fontId="2" fillId="0" borderId="0" xfId="55" applyFont="1" applyFill="1" applyBorder="1" applyAlignment="1" applyProtection="1">
      <alignment vertical="center" wrapText="1"/>
      <protection/>
    </xf>
    <xf numFmtId="0" fontId="3" fillId="0" borderId="0" xfId="52" applyFont="1" applyFill="1" applyBorder="1" applyAlignment="1" applyProtection="1">
      <alignment vertical="center"/>
      <protection/>
    </xf>
    <xf numFmtId="0" fontId="4" fillId="33" borderId="13" xfId="55" applyFont="1" applyFill="1" applyBorder="1" applyAlignment="1" applyProtection="1">
      <alignment horizontal="left" vertical="center" indent="1"/>
      <protection/>
    </xf>
    <xf numFmtId="0" fontId="3" fillId="33" borderId="32" xfId="52" applyFont="1" applyFill="1" applyBorder="1" applyProtection="1">
      <alignment/>
      <protection/>
    </xf>
    <xf numFmtId="0" fontId="3" fillId="33" borderId="33" xfId="52" applyFont="1" applyFill="1" applyBorder="1" applyProtection="1">
      <alignment/>
      <protection/>
    </xf>
    <xf numFmtId="0" fontId="3" fillId="33" borderId="34" xfId="52" applyFont="1" applyFill="1" applyBorder="1" applyProtection="1">
      <alignment/>
      <protection/>
    </xf>
    <xf numFmtId="0" fontId="3" fillId="0" borderId="0" xfId="52" applyFont="1" applyAlignment="1" applyProtection="1">
      <alignment horizontal="center"/>
      <protection/>
    </xf>
    <xf numFmtId="0" fontId="3" fillId="0" borderId="0" xfId="52" applyFont="1" applyProtection="1">
      <alignment/>
      <protection/>
    </xf>
    <xf numFmtId="0" fontId="3" fillId="33" borderId="35" xfId="52" applyFont="1" applyFill="1" applyBorder="1" applyProtection="1">
      <alignment/>
      <protection/>
    </xf>
    <xf numFmtId="0" fontId="3" fillId="33" borderId="0" xfId="52" applyFont="1" applyFill="1" applyBorder="1" applyAlignment="1" applyProtection="1">
      <alignment horizontal="left"/>
      <protection/>
    </xf>
    <xf numFmtId="0" fontId="3" fillId="0" borderId="0" xfId="53" applyFont="1" applyAlignment="1" applyProtection="1">
      <alignment vertical="center" wrapText="1"/>
      <protection/>
    </xf>
    <xf numFmtId="0" fontId="4" fillId="33" borderId="0" xfId="52" applyFont="1" applyFill="1" applyBorder="1" applyAlignment="1" applyProtection="1">
      <alignment horizontal="left"/>
      <protection/>
    </xf>
    <xf numFmtId="0" fontId="3" fillId="33" borderId="0" xfId="52" applyFont="1" applyFill="1" applyBorder="1" applyAlignment="1" applyProtection="1">
      <alignment wrapText="1"/>
      <protection/>
    </xf>
    <xf numFmtId="0" fontId="3" fillId="33" borderId="0" xfId="52" applyFont="1" applyFill="1" applyBorder="1" applyAlignment="1" applyProtection="1">
      <alignment/>
      <protection/>
    </xf>
    <xf numFmtId="0" fontId="3" fillId="0" borderId="0" xfId="53" applyFont="1" applyBorder="1" applyAlignment="1" applyProtection="1">
      <alignment vertical="center" wrapText="1"/>
      <protection/>
    </xf>
    <xf numFmtId="0" fontId="2" fillId="33" borderId="35" xfId="53" applyFont="1" applyFill="1" applyBorder="1" applyAlignment="1" applyProtection="1">
      <alignment horizontal="left" vertical="center"/>
      <protection/>
    </xf>
    <xf numFmtId="0" fontId="2" fillId="33" borderId="0" xfId="53" applyFont="1" applyFill="1" applyBorder="1" applyAlignment="1" applyProtection="1">
      <alignment horizontal="left" vertical="center"/>
      <protection/>
    </xf>
    <xf numFmtId="0" fontId="3" fillId="33" borderId="0" xfId="52" applyFont="1" applyFill="1" applyBorder="1" applyProtection="1">
      <alignment/>
      <protection/>
    </xf>
    <xf numFmtId="0" fontId="2" fillId="33" borderId="10" xfId="53" applyFont="1" applyFill="1" applyBorder="1" applyAlignment="1" applyProtection="1">
      <alignment horizontal="center" vertical="center" wrapText="1"/>
      <protection/>
    </xf>
    <xf numFmtId="0" fontId="2" fillId="0" borderId="0" xfId="53" applyFont="1" applyAlignment="1" applyProtection="1">
      <alignment horizontal="left" vertical="center"/>
      <protection/>
    </xf>
    <xf numFmtId="0" fontId="8" fillId="33" borderId="0" xfId="53" applyFont="1" applyFill="1" applyBorder="1" applyAlignment="1" applyProtection="1">
      <alignment horizontal="left" vertical="center" wrapText="1"/>
      <protection/>
    </xf>
    <xf numFmtId="0" fontId="2" fillId="33" borderId="30" xfId="53" applyFont="1" applyFill="1" applyBorder="1" applyAlignment="1" applyProtection="1">
      <alignment horizontal="center" vertical="center" wrapText="1"/>
      <protection/>
    </xf>
    <xf numFmtId="0" fontId="2" fillId="33" borderId="36" xfId="53" applyFont="1" applyFill="1" applyBorder="1" applyAlignment="1" applyProtection="1">
      <alignment horizontal="center" vertical="center" wrapText="1"/>
      <protection/>
    </xf>
    <xf numFmtId="0" fontId="2" fillId="33" borderId="31" xfId="53" applyFont="1" applyFill="1" applyBorder="1" applyAlignment="1" applyProtection="1">
      <alignment horizontal="center" vertical="center" wrapText="1"/>
      <protection/>
    </xf>
    <xf numFmtId="0" fontId="3" fillId="33" borderId="35" xfId="53" applyFont="1" applyFill="1" applyBorder="1" applyAlignment="1" applyProtection="1">
      <alignment horizontal="left"/>
      <protection/>
    </xf>
    <xf numFmtId="0" fontId="4" fillId="33" borderId="0" xfId="53" applyFont="1" applyFill="1" applyBorder="1" applyAlignment="1" applyProtection="1">
      <alignment horizontal="left"/>
      <protection/>
    </xf>
    <xf numFmtId="0" fontId="3" fillId="33" borderId="0" xfId="53" applyFont="1" applyFill="1" applyBorder="1" applyAlignment="1" applyProtection="1">
      <alignment horizontal="left" wrapText="1"/>
      <protection/>
    </xf>
    <xf numFmtId="49" fontId="3" fillId="33" borderId="0" xfId="53" applyNumberFormat="1" applyFont="1" applyFill="1" applyBorder="1" applyAlignment="1" applyProtection="1">
      <alignment horizontal="center" vertical="center"/>
      <protection/>
    </xf>
    <xf numFmtId="49" fontId="3" fillId="33" borderId="10" xfId="53" applyNumberFormat="1" applyFont="1" applyFill="1" applyBorder="1" applyAlignment="1" applyProtection="1">
      <alignment horizontal="center" vertical="center"/>
      <protection/>
    </xf>
    <xf numFmtId="0" fontId="3" fillId="0" borderId="0" xfId="53" applyFont="1" applyAlignment="1" applyProtection="1">
      <alignment horizontal="center"/>
      <protection/>
    </xf>
    <xf numFmtId="0" fontId="3" fillId="0" borderId="0" xfId="53" applyFont="1" applyAlignment="1" applyProtection="1">
      <alignment horizontal="left"/>
      <protection/>
    </xf>
    <xf numFmtId="0" fontId="3" fillId="33" borderId="35" xfId="53" applyFont="1" applyFill="1" applyBorder="1" applyAlignment="1" applyProtection="1">
      <alignment vertical="center" wrapText="1"/>
      <protection/>
    </xf>
    <xf numFmtId="0" fontId="3" fillId="33" borderId="0" xfId="53" applyFont="1" applyFill="1" applyBorder="1" applyAlignment="1" applyProtection="1">
      <alignment horizontal="left" vertical="center" wrapText="1"/>
      <protection/>
    </xf>
    <xf numFmtId="0" fontId="3" fillId="33" borderId="37" xfId="53" applyFont="1" applyFill="1" applyBorder="1" applyAlignment="1" applyProtection="1">
      <alignment horizontal="left" vertical="center" wrapText="1" indent="1"/>
      <protection/>
    </xf>
    <xf numFmtId="166" fontId="3" fillId="33" borderId="10" xfId="53" applyNumberFormat="1" applyFont="1" applyFill="1" applyBorder="1" applyAlignment="1" applyProtection="1">
      <alignment vertical="center" wrapText="1"/>
      <protection/>
    </xf>
    <xf numFmtId="0" fontId="3" fillId="0" borderId="0" xfId="53" applyFont="1" applyAlignment="1" applyProtection="1">
      <alignment horizontal="center" vertical="center" wrapText="1"/>
      <protection/>
    </xf>
    <xf numFmtId="0" fontId="3" fillId="33" borderId="20" xfId="53" applyFont="1" applyFill="1" applyBorder="1" applyAlignment="1" applyProtection="1">
      <alignment horizontal="left" vertical="center" wrapText="1" indent="1"/>
      <protection/>
    </xf>
    <xf numFmtId="0" fontId="3" fillId="33" borderId="38" xfId="53" applyFont="1" applyFill="1" applyBorder="1" applyAlignment="1" applyProtection="1">
      <alignment horizontal="left" vertical="center" wrapText="1" indent="1"/>
      <protection/>
    </xf>
    <xf numFmtId="0" fontId="3" fillId="33" borderId="0" xfId="53" applyFont="1" applyFill="1" applyBorder="1" applyAlignment="1" applyProtection="1">
      <alignment vertical="center" wrapText="1"/>
      <protection/>
    </xf>
    <xf numFmtId="166" fontId="3" fillId="33" borderId="0" xfId="53" applyNumberFormat="1" applyFont="1" applyFill="1" applyBorder="1" applyAlignment="1" applyProtection="1">
      <alignment vertical="center" wrapText="1"/>
      <protection/>
    </xf>
    <xf numFmtId="0" fontId="3" fillId="0" borderId="0" xfId="53" applyFont="1" applyBorder="1" applyAlignment="1" applyProtection="1">
      <alignment horizontal="center" vertical="center" wrapText="1"/>
      <protection/>
    </xf>
    <xf numFmtId="0" fontId="3" fillId="33" borderId="35" xfId="53" applyFont="1" applyFill="1" applyBorder="1" applyProtection="1">
      <alignment/>
      <protection/>
    </xf>
    <xf numFmtId="0" fontId="3" fillId="0" borderId="0" xfId="53" applyFont="1" applyProtection="1">
      <alignment/>
      <protection/>
    </xf>
    <xf numFmtId="0" fontId="3" fillId="0" borderId="0" xfId="53" applyFont="1" applyBorder="1" applyAlignment="1" applyProtection="1">
      <alignment horizontal="center"/>
      <protection/>
    </xf>
    <xf numFmtId="0" fontId="3" fillId="0" borderId="0" xfId="53" applyFont="1" applyBorder="1" applyProtection="1">
      <alignment/>
      <protection/>
    </xf>
    <xf numFmtId="0" fontId="5" fillId="33" borderId="0" xfId="53" applyFont="1" applyFill="1" applyBorder="1" applyAlignment="1" applyProtection="1">
      <alignment horizontal="left" vertical="center" wrapText="1"/>
      <protection/>
    </xf>
    <xf numFmtId="0" fontId="3" fillId="33" borderId="35" xfId="54" applyFont="1" applyFill="1" applyBorder="1" applyAlignment="1" applyProtection="1">
      <alignment vertical="center" wrapText="1"/>
      <protection/>
    </xf>
    <xf numFmtId="0" fontId="4" fillId="33" borderId="0" xfId="54" applyFont="1" applyFill="1" applyBorder="1" applyAlignment="1" applyProtection="1">
      <alignment horizontal="left" vertical="center"/>
      <protection/>
    </xf>
    <xf numFmtId="0" fontId="3" fillId="33" borderId="0" xfId="54" applyFont="1" applyFill="1" applyBorder="1" applyAlignment="1" applyProtection="1">
      <alignment vertical="center" wrapText="1"/>
      <protection/>
    </xf>
    <xf numFmtId="166" fontId="3" fillId="33" borderId="0" xfId="54" applyNumberFormat="1" applyFont="1" applyFill="1" applyBorder="1" applyAlignment="1" applyProtection="1">
      <alignment horizontal="center" vertical="center"/>
      <protection/>
    </xf>
    <xf numFmtId="0" fontId="3" fillId="0" borderId="0" xfId="54" applyFont="1" applyBorder="1" applyAlignment="1" applyProtection="1">
      <alignment horizontal="center" vertical="center" wrapText="1"/>
      <protection/>
    </xf>
    <xf numFmtId="0" fontId="3" fillId="0" borderId="0" xfId="54" applyFont="1" applyBorder="1" applyAlignment="1" applyProtection="1">
      <alignment vertical="center" wrapText="1"/>
      <protection/>
    </xf>
    <xf numFmtId="0" fontId="3" fillId="33" borderId="0" xfId="54" applyFont="1" applyFill="1" applyBorder="1" applyAlignment="1" applyProtection="1">
      <alignment horizontal="left" vertical="center" wrapText="1"/>
      <protection/>
    </xf>
    <xf numFmtId="0" fontId="3" fillId="33" borderId="0" xfId="63" applyFont="1" applyFill="1" applyBorder="1" applyAlignment="1" applyProtection="1">
      <alignment horizontal="left" vertical="center" wrapText="1"/>
      <protection/>
    </xf>
    <xf numFmtId="166" fontId="3" fillId="33" borderId="10" xfId="54" applyNumberFormat="1" applyFont="1" applyFill="1" applyBorder="1" applyAlignment="1" applyProtection="1">
      <alignment vertical="center" wrapText="1"/>
      <protection/>
    </xf>
    <xf numFmtId="0" fontId="3" fillId="0" borderId="0" xfId="54" applyFont="1" applyAlignment="1" applyProtection="1">
      <alignment horizontal="center" vertical="center" wrapText="1"/>
      <protection/>
    </xf>
    <xf numFmtId="0" fontId="3" fillId="0" borderId="0" xfId="54" applyFont="1" applyAlignment="1" applyProtection="1">
      <alignment vertical="center" wrapText="1"/>
      <protection/>
    </xf>
    <xf numFmtId="0" fontId="3" fillId="33" borderId="20" xfId="63" applyFont="1" applyFill="1" applyBorder="1" applyAlignment="1" applyProtection="1">
      <alignment horizontal="left" vertical="center" wrapText="1" indent="1"/>
      <protection/>
    </xf>
    <xf numFmtId="0" fontId="3" fillId="35" borderId="20" xfId="63" applyFont="1" applyFill="1" applyBorder="1" applyAlignment="1" applyProtection="1">
      <alignment horizontal="left" vertical="center" wrapText="1" indent="1"/>
      <protection/>
    </xf>
    <xf numFmtId="0" fontId="3" fillId="33" borderId="38" xfId="63" applyFont="1" applyFill="1" applyBorder="1" applyAlignment="1" applyProtection="1">
      <alignment horizontal="left" vertical="center" wrapText="1" indent="1"/>
      <protection/>
    </xf>
    <xf numFmtId="0" fontId="3" fillId="33" borderId="35" xfId="52" applyFont="1" applyFill="1" applyBorder="1" applyAlignment="1" applyProtection="1">
      <alignment vertical="center"/>
      <protection/>
    </xf>
    <xf numFmtId="0" fontId="5" fillId="33" borderId="0" xfId="52" applyFont="1" applyFill="1" applyBorder="1" applyAlignment="1" applyProtection="1">
      <alignment horizontal="left" vertical="center"/>
      <protection/>
    </xf>
    <xf numFmtId="0" fontId="3" fillId="33" borderId="0" xfId="63" applyFont="1" applyFill="1" applyBorder="1" applyAlignment="1" applyProtection="1">
      <alignment vertical="center" wrapText="1"/>
      <protection/>
    </xf>
    <xf numFmtId="166" fontId="2" fillId="33" borderId="0" xfId="52" applyNumberFormat="1" applyFont="1" applyFill="1" applyBorder="1" applyAlignment="1" applyProtection="1">
      <alignment vertical="center"/>
      <protection/>
    </xf>
    <xf numFmtId="166" fontId="2" fillId="33" borderId="10" xfId="52" applyNumberFormat="1" applyFont="1" applyFill="1" applyBorder="1" applyAlignment="1" applyProtection="1">
      <alignment vertical="center"/>
      <protection/>
    </xf>
    <xf numFmtId="0" fontId="3" fillId="0" borderId="0" xfId="52" applyFont="1" applyAlignment="1" applyProtection="1">
      <alignment horizontal="center" vertical="center"/>
      <protection/>
    </xf>
    <xf numFmtId="0" fontId="5" fillId="33" borderId="0" xfId="54" applyFont="1" applyFill="1" applyBorder="1" applyAlignment="1" applyProtection="1">
      <alignment horizontal="left" vertical="center" wrapText="1"/>
      <protection/>
    </xf>
    <xf numFmtId="0" fontId="2" fillId="33" borderId="39" xfId="52" applyFont="1" applyFill="1" applyBorder="1" applyAlignment="1" applyProtection="1">
      <alignment horizontal="left" vertical="center" wrapText="1" indent="1"/>
      <protection/>
    </xf>
    <xf numFmtId="166" fontId="2" fillId="33" borderId="40" xfId="54" applyNumberFormat="1" applyFont="1" applyFill="1" applyBorder="1" applyAlignment="1" applyProtection="1">
      <alignment vertical="center"/>
      <protection/>
    </xf>
    <xf numFmtId="166" fontId="2" fillId="33" borderId="41" xfId="54" applyNumberFormat="1" applyFont="1" applyFill="1" applyBorder="1" applyAlignment="1" applyProtection="1">
      <alignment vertical="center"/>
      <protection/>
    </xf>
    <xf numFmtId="166" fontId="2" fillId="33" borderId="42" xfId="54" applyNumberFormat="1" applyFont="1" applyFill="1" applyBorder="1" applyAlignment="1" applyProtection="1">
      <alignment vertical="center"/>
      <protection/>
    </xf>
    <xf numFmtId="166" fontId="2" fillId="33" borderId="43" xfId="55" applyNumberFormat="1" applyFont="1" applyFill="1" applyBorder="1" applyAlignment="1" applyProtection="1">
      <alignment vertical="center"/>
      <protection/>
    </xf>
    <xf numFmtId="166" fontId="2" fillId="33" borderId="10" xfId="55" applyNumberFormat="1" applyFont="1" applyFill="1" applyBorder="1" applyAlignment="1" applyProtection="1">
      <alignment vertical="center"/>
      <protection/>
    </xf>
    <xf numFmtId="0" fontId="3" fillId="33" borderId="0" xfId="54" applyFont="1" applyFill="1" applyBorder="1" applyAlignment="1" applyProtection="1">
      <alignment wrapText="1"/>
      <protection/>
    </xf>
    <xf numFmtId="166" fontId="2" fillId="33" borderId="0" xfId="54" applyNumberFormat="1" applyFont="1" applyFill="1" applyBorder="1" applyAlignment="1" applyProtection="1">
      <alignment vertical="center"/>
      <protection/>
    </xf>
    <xf numFmtId="166" fontId="2" fillId="33" borderId="10" xfId="54" applyNumberFormat="1" applyFont="1" applyFill="1" applyBorder="1" applyAlignment="1" applyProtection="1">
      <alignment vertical="center"/>
      <protection/>
    </xf>
    <xf numFmtId="0" fontId="2" fillId="33" borderId="35" xfId="52" applyFont="1" applyFill="1" applyBorder="1" applyAlignment="1" applyProtection="1">
      <alignment horizontal="center" vertical="center" wrapText="1"/>
      <protection/>
    </xf>
    <xf numFmtId="0" fontId="2" fillId="33" borderId="0" xfId="52" applyFont="1" applyFill="1" applyBorder="1" applyAlignment="1" applyProtection="1">
      <alignment horizontal="left"/>
      <protection/>
    </xf>
    <xf numFmtId="0" fontId="2" fillId="0" borderId="0" xfId="52" applyFont="1" applyBorder="1" applyAlignment="1" applyProtection="1">
      <alignment horizontal="center" vertical="center" wrapText="1"/>
      <protection/>
    </xf>
    <xf numFmtId="0" fontId="2" fillId="33" borderId="0" xfId="52" applyFont="1" applyFill="1" applyBorder="1" applyAlignment="1" applyProtection="1">
      <alignment horizontal="left" vertical="center"/>
      <protection/>
    </xf>
    <xf numFmtId="0" fontId="2" fillId="33" borderId="0" xfId="52" applyFont="1" applyFill="1" applyBorder="1" applyAlignment="1" applyProtection="1">
      <alignment horizontal="centerContinuous" vertical="center" wrapText="1"/>
      <protection/>
    </xf>
    <xf numFmtId="0" fontId="2" fillId="0" borderId="0" xfId="52" applyFont="1" applyAlignment="1" applyProtection="1">
      <alignment horizontal="center" vertical="center" wrapText="1"/>
      <protection/>
    </xf>
    <xf numFmtId="0" fontId="2" fillId="33" borderId="0" xfId="52" applyFont="1" applyFill="1" applyBorder="1" applyAlignment="1" applyProtection="1">
      <alignment horizontal="left" vertical="center" wrapText="1"/>
      <protection/>
    </xf>
    <xf numFmtId="166" fontId="3" fillId="33" borderId="0" xfId="52" applyNumberFormat="1" applyFont="1" applyFill="1" applyBorder="1" applyAlignment="1" applyProtection="1">
      <alignment horizontal="center" vertical="center"/>
      <protection/>
    </xf>
    <xf numFmtId="166" fontId="3" fillId="33" borderId="10" xfId="52" applyNumberFormat="1" applyFont="1" applyFill="1" applyBorder="1" applyAlignment="1" applyProtection="1">
      <alignment horizontal="center" vertical="center"/>
      <protection/>
    </xf>
    <xf numFmtId="0" fontId="3" fillId="33" borderId="44" xfId="52" applyFont="1" applyFill="1" applyBorder="1" applyAlignment="1" applyProtection="1">
      <alignment horizontal="left" vertical="center" wrapText="1" indent="1"/>
      <protection/>
    </xf>
    <xf numFmtId="166" fontId="3" fillId="33" borderId="10" xfId="52" applyNumberFormat="1" applyFont="1" applyFill="1" applyBorder="1" applyAlignment="1" applyProtection="1">
      <alignment vertical="center"/>
      <protection/>
    </xf>
    <xf numFmtId="0" fontId="3" fillId="33" borderId="26" xfId="52" applyFont="1" applyFill="1" applyBorder="1" applyAlignment="1" applyProtection="1">
      <alignment horizontal="left" vertical="center" wrapText="1" indent="1"/>
      <protection/>
    </xf>
    <xf numFmtId="0" fontId="3" fillId="33" borderId="35" xfId="52" applyFont="1" applyFill="1" applyBorder="1" applyAlignment="1" applyProtection="1">
      <alignment vertical="center" wrapText="1"/>
      <protection/>
    </xf>
    <xf numFmtId="0" fontId="3" fillId="33" borderId="0" xfId="52" applyFont="1" applyFill="1" applyBorder="1" applyAlignment="1" applyProtection="1">
      <alignment horizontal="left" vertical="center" wrapText="1"/>
      <protection/>
    </xf>
    <xf numFmtId="166" fontId="3" fillId="33" borderId="10" xfId="52" applyNumberFormat="1" applyFont="1" applyFill="1" applyBorder="1" applyAlignment="1" applyProtection="1">
      <alignment vertical="center" wrapText="1"/>
      <protection/>
    </xf>
    <xf numFmtId="0" fontId="3" fillId="0" borderId="0" xfId="52" applyFont="1" applyAlignment="1" applyProtection="1">
      <alignment horizontal="center" vertical="center" wrapText="1"/>
      <protection/>
    </xf>
    <xf numFmtId="0" fontId="3" fillId="0" borderId="0" xfId="52" applyFont="1" applyAlignment="1" applyProtection="1">
      <alignment vertical="center" wrapText="1"/>
      <protection/>
    </xf>
    <xf numFmtId="0" fontId="3" fillId="33" borderId="45" xfId="52" applyFont="1" applyFill="1" applyBorder="1" applyAlignment="1" applyProtection="1">
      <alignment horizontal="left" vertical="center" wrapText="1" indent="1"/>
      <protection/>
    </xf>
    <xf numFmtId="0" fontId="3" fillId="33" borderId="0" xfId="52" applyFont="1" applyFill="1" applyBorder="1" applyAlignment="1" applyProtection="1">
      <alignment vertical="center" wrapText="1"/>
      <protection/>
    </xf>
    <xf numFmtId="166" fontId="3" fillId="33" borderId="0" xfId="52" applyNumberFormat="1" applyFont="1" applyFill="1" applyBorder="1" applyAlignment="1" applyProtection="1">
      <alignment vertical="center"/>
      <protection/>
    </xf>
    <xf numFmtId="0" fontId="3" fillId="0" borderId="0" xfId="52" applyFont="1" applyBorder="1" applyAlignment="1" applyProtection="1">
      <alignment horizontal="center" vertical="center"/>
      <protection/>
    </xf>
    <xf numFmtId="0" fontId="3" fillId="0" borderId="0" xfId="52" applyFont="1" applyBorder="1" applyAlignment="1" applyProtection="1">
      <alignment vertical="center"/>
      <protection/>
    </xf>
    <xf numFmtId="0" fontId="3" fillId="33" borderId="0" xfId="52" applyFont="1" applyFill="1" applyBorder="1" applyAlignment="1" applyProtection="1">
      <alignment vertical="center"/>
      <protection/>
    </xf>
    <xf numFmtId="0" fontId="2" fillId="33" borderId="0" xfId="52" applyFont="1" applyFill="1" applyBorder="1" applyAlignment="1" applyProtection="1">
      <alignment vertical="center" wrapText="1"/>
      <protection/>
    </xf>
    <xf numFmtId="166" fontId="3" fillId="33" borderId="0" xfId="52" applyNumberFormat="1" applyFont="1" applyFill="1" applyBorder="1" applyAlignment="1" applyProtection="1">
      <alignment horizontal="center"/>
      <protection/>
    </xf>
    <xf numFmtId="166" fontId="3" fillId="33" borderId="10" xfId="52" applyNumberFormat="1" applyFont="1" applyFill="1" applyBorder="1" applyAlignment="1" applyProtection="1">
      <alignment horizontal="center"/>
      <protection/>
    </xf>
    <xf numFmtId="0" fontId="3" fillId="33" borderId="44" xfId="53" applyFont="1" applyFill="1" applyBorder="1" applyAlignment="1" applyProtection="1">
      <alignment horizontal="left" vertical="center" wrapText="1" indent="1"/>
      <protection/>
    </xf>
    <xf numFmtId="0" fontId="3" fillId="33" borderId="26" xfId="53" applyFont="1" applyFill="1" applyBorder="1" applyAlignment="1" applyProtection="1">
      <alignment horizontal="left" vertical="center" wrapText="1" indent="1"/>
      <protection/>
    </xf>
    <xf numFmtId="0" fontId="3" fillId="33" borderId="26" xfId="54" applyFont="1" applyFill="1" applyBorder="1" applyAlignment="1" applyProtection="1">
      <alignment horizontal="left" vertical="center" wrapText="1" indent="1"/>
      <protection/>
    </xf>
    <xf numFmtId="0" fontId="3" fillId="33" borderId="0" xfId="51" applyFont="1" applyFill="1" applyBorder="1" applyAlignment="1" applyProtection="1">
      <alignment horizontal="left" vertical="top"/>
      <protection/>
    </xf>
    <xf numFmtId="0" fontId="3" fillId="33" borderId="26" xfId="51" applyFont="1" applyFill="1" applyBorder="1" applyAlignment="1" applyProtection="1">
      <alignment horizontal="left" vertical="center" wrapText="1" indent="1"/>
      <protection/>
    </xf>
    <xf numFmtId="0" fontId="3" fillId="33" borderId="0" xfId="51" applyFont="1" applyFill="1" applyBorder="1" applyAlignment="1" applyProtection="1">
      <alignment horizontal="left" vertical="top" wrapText="1"/>
      <protection/>
    </xf>
    <xf numFmtId="0" fontId="3" fillId="33" borderId="45" xfId="51" applyFont="1" applyFill="1" applyBorder="1" applyAlignment="1" applyProtection="1">
      <alignment horizontal="left" vertical="center" wrapText="1" indent="1"/>
      <protection/>
    </xf>
    <xf numFmtId="0" fontId="3" fillId="33" borderId="0" xfId="51" applyFont="1" applyFill="1" applyBorder="1" applyAlignment="1" applyProtection="1">
      <alignment vertical="center" wrapText="1"/>
      <protection/>
    </xf>
    <xf numFmtId="0" fontId="3" fillId="33" borderId="44" xfId="54" applyFont="1" applyFill="1" applyBorder="1" applyAlignment="1" applyProtection="1">
      <alignment horizontal="left" vertical="center" wrapText="1" indent="1"/>
      <protection/>
    </xf>
    <xf numFmtId="0" fontId="3" fillId="33" borderId="45" xfId="54" applyFont="1" applyFill="1" applyBorder="1" applyAlignment="1" applyProtection="1">
      <alignment horizontal="left" vertical="center" wrapText="1" indent="1"/>
      <protection/>
    </xf>
    <xf numFmtId="166" fontId="3" fillId="33" borderId="0" xfId="54" applyNumberFormat="1" applyFont="1" applyFill="1" applyBorder="1" applyAlignment="1" applyProtection="1">
      <alignment vertical="center" wrapText="1"/>
      <protection/>
    </xf>
    <xf numFmtId="0" fontId="4" fillId="33" borderId="0" xfId="55" applyFont="1" applyFill="1" applyBorder="1" applyAlignment="1" applyProtection="1">
      <alignment horizontal="left"/>
      <protection/>
    </xf>
    <xf numFmtId="0" fontId="3" fillId="33" borderId="35" xfId="55" applyFont="1" applyFill="1" applyBorder="1" applyAlignment="1" applyProtection="1">
      <alignment vertical="center" wrapText="1"/>
      <protection/>
    </xf>
    <xf numFmtId="0" fontId="3" fillId="33" borderId="0" xfId="55" applyFont="1" applyFill="1" applyBorder="1" applyAlignment="1" applyProtection="1">
      <alignment horizontal="left" vertical="center" wrapText="1"/>
      <protection/>
    </xf>
    <xf numFmtId="0" fontId="3" fillId="33" borderId="27" xfId="55" applyFont="1" applyFill="1" applyBorder="1" applyAlignment="1" applyProtection="1">
      <alignment horizontal="left" vertical="center" wrapText="1" indent="1"/>
      <protection/>
    </xf>
    <xf numFmtId="166" fontId="3" fillId="33" borderId="10" xfId="55" applyNumberFormat="1" applyFont="1" applyFill="1" applyBorder="1" applyAlignment="1" applyProtection="1">
      <alignment vertical="center" wrapText="1"/>
      <protection/>
    </xf>
    <xf numFmtId="0" fontId="3" fillId="0" borderId="0" xfId="55" applyFont="1" applyBorder="1" applyAlignment="1" applyProtection="1">
      <alignment horizontal="center" vertical="center" wrapText="1"/>
      <protection/>
    </xf>
    <xf numFmtId="0" fontId="3" fillId="0" borderId="0" xfId="55" applyFont="1" applyBorder="1" applyAlignment="1" applyProtection="1">
      <alignment vertical="center" wrapText="1"/>
      <protection/>
    </xf>
    <xf numFmtId="0" fontId="5" fillId="33" borderId="0" xfId="55" applyFont="1" applyFill="1" applyBorder="1" applyAlignment="1" applyProtection="1">
      <alignment horizontal="left" vertical="center" wrapText="1"/>
      <protection/>
    </xf>
    <xf numFmtId="0" fontId="3" fillId="33" borderId="0" xfId="55" applyFont="1" applyFill="1" applyBorder="1" applyAlignment="1" applyProtection="1">
      <alignment vertical="center" wrapText="1"/>
      <protection/>
    </xf>
    <xf numFmtId="166" fontId="3" fillId="33" borderId="0" xfId="55" applyNumberFormat="1" applyFont="1" applyFill="1" applyBorder="1" applyAlignment="1" applyProtection="1">
      <alignment vertical="center" wrapText="1"/>
      <protection/>
    </xf>
    <xf numFmtId="0" fontId="3" fillId="0" borderId="0" xfId="55" applyFont="1" applyAlignment="1" applyProtection="1">
      <alignment horizontal="center" vertical="center" wrapText="1"/>
      <protection/>
    </xf>
    <xf numFmtId="0" fontId="3" fillId="0" borderId="0" xfId="55" applyFont="1" applyAlignment="1" applyProtection="1">
      <alignment vertical="center" wrapText="1"/>
      <protection/>
    </xf>
    <xf numFmtId="0" fontId="3" fillId="33" borderId="0" xfId="55" applyFont="1" applyFill="1" applyBorder="1" applyAlignment="1" applyProtection="1">
      <alignment wrapText="1"/>
      <protection/>
    </xf>
    <xf numFmtId="0" fontId="3" fillId="33" borderId="44" xfId="55" applyFont="1" applyFill="1" applyBorder="1" applyAlignment="1" applyProtection="1">
      <alignment horizontal="left" vertical="center" wrapText="1" indent="1"/>
      <protection/>
    </xf>
    <xf numFmtId="0" fontId="3" fillId="33" borderId="26" xfId="55" applyFont="1" applyFill="1" applyBorder="1" applyAlignment="1" applyProtection="1">
      <alignment horizontal="left" vertical="center" wrapText="1" indent="1"/>
      <protection/>
    </xf>
    <xf numFmtId="0" fontId="3" fillId="33" borderId="26" xfId="0" applyFont="1" applyFill="1" applyBorder="1" applyAlignment="1" applyProtection="1">
      <alignment horizontal="left" wrapText="1" indent="1"/>
      <protection/>
    </xf>
    <xf numFmtId="0" fontId="3" fillId="33" borderId="45" xfId="55" applyFont="1" applyFill="1" applyBorder="1" applyAlignment="1" applyProtection="1">
      <alignment horizontal="left" vertical="center" wrapText="1" indent="1"/>
      <protection/>
    </xf>
    <xf numFmtId="0" fontId="3" fillId="33" borderId="35" xfId="55" applyFont="1" applyFill="1" applyBorder="1" applyAlignment="1" applyProtection="1">
      <alignment horizontal="left" wrapText="1"/>
      <protection/>
    </xf>
    <xf numFmtId="0" fontId="4" fillId="33" borderId="0" xfId="55" applyFont="1" applyFill="1" applyBorder="1" applyAlignment="1" applyProtection="1">
      <alignment horizontal="left" wrapText="1"/>
      <protection/>
    </xf>
    <xf numFmtId="166" fontId="3" fillId="33" borderId="0" xfId="55" applyNumberFormat="1" applyFont="1" applyFill="1" applyBorder="1" applyAlignment="1" applyProtection="1">
      <alignment horizontal="left" wrapText="1"/>
      <protection/>
    </xf>
    <xf numFmtId="166" fontId="3" fillId="33" borderId="10" xfId="55" applyNumberFormat="1" applyFont="1" applyFill="1" applyBorder="1" applyAlignment="1" applyProtection="1">
      <alignment horizontal="left" wrapText="1"/>
      <protection/>
    </xf>
    <xf numFmtId="0" fontId="3" fillId="0" borderId="0" xfId="55" applyFont="1" applyBorder="1" applyAlignment="1" applyProtection="1">
      <alignment horizontal="center" wrapText="1"/>
      <protection/>
    </xf>
    <xf numFmtId="0" fontId="3" fillId="0" borderId="0" xfId="55" applyFont="1" applyBorder="1" applyAlignment="1" applyProtection="1">
      <alignment horizontal="left" wrapText="1"/>
      <protection/>
    </xf>
    <xf numFmtId="0" fontId="3" fillId="33" borderId="0" xfId="55" applyFont="1" applyFill="1" applyBorder="1" applyAlignment="1" applyProtection="1">
      <alignment horizontal="left" vertical="top" wrapText="1"/>
      <protection/>
    </xf>
    <xf numFmtId="0" fontId="3" fillId="33" borderId="26" xfId="63" applyFont="1" applyFill="1" applyBorder="1" applyAlignment="1" applyProtection="1">
      <alignment horizontal="left" vertical="center" wrapText="1" indent="1"/>
      <protection/>
    </xf>
    <xf numFmtId="0" fontId="5" fillId="33" borderId="35" xfId="55" applyFont="1" applyFill="1" applyBorder="1" applyAlignment="1" applyProtection="1">
      <alignment vertical="center" wrapText="1"/>
      <protection/>
    </xf>
    <xf numFmtId="166" fontId="4" fillId="33" borderId="10" xfId="55" applyNumberFormat="1" applyFont="1" applyFill="1" applyBorder="1" applyAlignment="1" applyProtection="1">
      <alignment vertical="center" wrapText="1"/>
      <protection/>
    </xf>
    <xf numFmtId="0" fontId="5" fillId="0" borderId="0" xfId="55" applyFont="1" applyAlignment="1" applyProtection="1">
      <alignment vertical="center" wrapText="1"/>
      <protection/>
    </xf>
    <xf numFmtId="0" fontId="3" fillId="33" borderId="0" xfId="0" applyFont="1" applyFill="1" applyBorder="1" applyAlignment="1" applyProtection="1">
      <alignment horizontal="left" wrapText="1"/>
      <protection/>
    </xf>
    <xf numFmtId="166" fontId="5" fillId="33" borderId="10" xfId="55" applyNumberFormat="1" applyFont="1" applyFill="1" applyBorder="1" applyAlignment="1" applyProtection="1">
      <alignment vertical="center" wrapText="1"/>
      <protection/>
    </xf>
    <xf numFmtId="0" fontId="5" fillId="0" borderId="0" xfId="55" applyFont="1" applyFill="1" applyAlignment="1" applyProtection="1">
      <alignment horizontal="center" vertical="center" wrapText="1"/>
      <protection/>
    </xf>
    <xf numFmtId="0" fontId="5" fillId="0" borderId="0" xfId="55" applyFont="1" applyFill="1" applyAlignment="1" applyProtection="1">
      <alignment vertical="center" wrapText="1"/>
      <protection/>
    </xf>
    <xf numFmtId="0" fontId="5" fillId="33" borderId="0" xfId="55" applyFont="1" applyFill="1" applyBorder="1" applyAlignment="1" applyProtection="1">
      <alignment horizontal="left" wrapText="1"/>
      <protection/>
    </xf>
    <xf numFmtId="0" fontId="3" fillId="33" borderId="35" xfId="55" applyFont="1" applyFill="1" applyBorder="1" applyAlignment="1" applyProtection="1">
      <alignment wrapText="1"/>
      <protection/>
    </xf>
    <xf numFmtId="166" fontId="3" fillId="33" borderId="0" xfId="55" applyNumberFormat="1" applyFont="1" applyFill="1" applyBorder="1" applyAlignment="1" applyProtection="1">
      <alignment/>
      <protection/>
    </xf>
    <xf numFmtId="166" fontId="2" fillId="33" borderId="0" xfId="55" applyNumberFormat="1" applyFont="1" applyFill="1" applyBorder="1" applyAlignment="1" applyProtection="1">
      <alignment/>
      <protection/>
    </xf>
    <xf numFmtId="166" fontId="2" fillId="33" borderId="10" xfId="55" applyNumberFormat="1" applyFont="1" applyFill="1" applyBorder="1" applyAlignment="1" applyProtection="1">
      <alignment/>
      <protection/>
    </xf>
    <xf numFmtId="0" fontId="3" fillId="0" borderId="0" xfId="55" applyFont="1" applyBorder="1" applyAlignment="1" applyProtection="1">
      <alignment wrapText="1"/>
      <protection/>
    </xf>
    <xf numFmtId="166" fontId="3" fillId="33" borderId="10" xfId="55" applyNumberFormat="1" applyFont="1" applyFill="1" applyBorder="1" applyAlignment="1" applyProtection="1">
      <alignment vertical="center"/>
      <protection/>
    </xf>
    <xf numFmtId="166" fontId="3" fillId="33" borderId="0" xfId="52" applyNumberFormat="1" applyFont="1" applyFill="1" applyBorder="1" applyProtection="1">
      <alignment/>
      <protection/>
    </xf>
    <xf numFmtId="166" fontId="3" fillId="33" borderId="10" xfId="52" applyNumberFormat="1" applyFont="1" applyFill="1" applyBorder="1" applyProtection="1">
      <alignment/>
      <protection/>
    </xf>
    <xf numFmtId="0" fontId="3" fillId="33" borderId="0" xfId="56" applyFont="1" applyFill="1" applyBorder="1" applyAlignment="1" applyProtection="1">
      <alignment horizontal="left"/>
      <protection/>
    </xf>
    <xf numFmtId="0" fontId="3" fillId="33" borderId="10" xfId="52" applyFont="1" applyFill="1" applyBorder="1" applyProtection="1">
      <alignment/>
      <protection/>
    </xf>
    <xf numFmtId="0" fontId="3" fillId="33" borderId="0" xfId="56" applyFont="1" applyFill="1" applyBorder="1" applyAlignment="1" applyProtection="1">
      <alignment wrapText="1"/>
      <protection/>
    </xf>
    <xf numFmtId="166" fontId="3" fillId="33" borderId="0" xfId="55" applyNumberFormat="1" applyFont="1" applyFill="1" applyBorder="1" applyAlignment="1" applyProtection="1">
      <alignment vertical="center"/>
      <protection/>
    </xf>
    <xf numFmtId="0" fontId="2" fillId="33" borderId="0" xfId="56" applyFont="1" applyFill="1" applyBorder="1" applyAlignment="1" applyProtection="1">
      <alignment horizontal="left" vertical="center"/>
      <protection/>
    </xf>
    <xf numFmtId="0" fontId="2" fillId="33" borderId="0" xfId="56" applyFont="1" applyFill="1" applyBorder="1" applyAlignment="1" applyProtection="1">
      <alignment vertical="center" wrapText="1"/>
      <protection/>
    </xf>
    <xf numFmtId="49" fontId="3" fillId="33" borderId="46" xfId="53" applyNumberFormat="1" applyFont="1" applyFill="1" applyBorder="1" applyAlignment="1" applyProtection="1">
      <alignment horizontal="center" vertical="center"/>
      <protection/>
    </xf>
    <xf numFmtId="0" fontId="3" fillId="33" borderId="0" xfId="63" applyFont="1" applyFill="1" applyBorder="1" applyAlignment="1" applyProtection="1">
      <alignment horizontal="left" vertical="top" wrapText="1"/>
      <protection/>
    </xf>
    <xf numFmtId="0" fontId="3" fillId="33" borderId="37" xfId="0" applyFont="1" applyFill="1" applyBorder="1" applyAlignment="1" applyProtection="1">
      <alignment horizontal="left" wrapText="1" indent="1"/>
      <protection/>
    </xf>
    <xf numFmtId="0" fontId="3" fillId="33" borderId="10" xfId="56" applyFont="1" applyFill="1" applyBorder="1" applyAlignment="1" applyProtection="1">
      <alignment vertical="center" wrapText="1"/>
      <protection/>
    </xf>
    <xf numFmtId="0" fontId="3" fillId="0" borderId="0" xfId="52" applyFont="1" applyBorder="1" applyAlignment="1" applyProtection="1">
      <alignment horizontal="center"/>
      <protection/>
    </xf>
    <xf numFmtId="0" fontId="3" fillId="0" borderId="0" xfId="52" applyFont="1" applyBorder="1" applyProtection="1">
      <alignment/>
      <protection/>
    </xf>
    <xf numFmtId="0" fontId="3" fillId="33" borderId="20" xfId="0" applyFont="1" applyFill="1" applyBorder="1" applyAlignment="1" applyProtection="1">
      <alignment horizontal="left" wrapText="1" indent="1"/>
      <protection/>
    </xf>
    <xf numFmtId="0" fontId="3" fillId="33" borderId="38" xfId="0" applyFont="1" applyFill="1" applyBorder="1" applyAlignment="1" applyProtection="1">
      <alignment horizontal="left" wrapText="1" indent="1"/>
      <protection/>
    </xf>
    <xf numFmtId="0" fontId="2" fillId="33" borderId="10" xfId="56" applyFont="1" applyFill="1" applyBorder="1" applyAlignment="1" applyProtection="1">
      <alignment vertical="center" wrapText="1"/>
      <protection/>
    </xf>
    <xf numFmtId="0" fontId="3" fillId="33" borderId="0" xfId="0" applyFont="1" applyFill="1" applyBorder="1" applyAlignment="1" applyProtection="1">
      <alignment wrapText="1"/>
      <protection/>
    </xf>
    <xf numFmtId="0" fontId="3" fillId="33" borderId="0" xfId="56" applyFont="1" applyFill="1" applyBorder="1" applyAlignment="1" applyProtection="1">
      <alignment horizontal="left" vertical="center"/>
      <protection/>
    </xf>
    <xf numFmtId="0" fontId="3" fillId="33" borderId="0" xfId="56" applyFont="1" applyFill="1" applyBorder="1" applyAlignment="1" applyProtection="1">
      <alignment vertical="center" wrapText="1"/>
      <protection/>
    </xf>
    <xf numFmtId="166" fontId="2" fillId="33" borderId="0" xfId="55" applyNumberFormat="1" applyFont="1" applyFill="1" applyBorder="1" applyAlignment="1" applyProtection="1">
      <alignment vertical="center"/>
      <protection/>
    </xf>
    <xf numFmtId="0" fontId="3" fillId="33" borderId="0" xfId="56" applyFont="1" applyFill="1" applyBorder="1" applyProtection="1">
      <alignment/>
      <protection/>
    </xf>
    <xf numFmtId="0" fontId="3" fillId="33" borderId="10" xfId="56" applyFont="1" applyFill="1" applyBorder="1" applyProtection="1">
      <alignment/>
      <protection/>
    </xf>
    <xf numFmtId="0" fontId="3" fillId="33" borderId="37" xfId="63" applyFont="1" applyFill="1" applyBorder="1" applyAlignment="1" applyProtection="1">
      <alignment horizontal="left" vertical="center" wrapText="1" indent="1"/>
      <protection/>
    </xf>
    <xf numFmtId="0" fontId="3" fillId="33" borderId="10" xfId="57" applyFont="1" applyFill="1" applyBorder="1" applyAlignment="1" applyProtection="1">
      <alignment vertical="center" wrapText="1"/>
      <protection/>
    </xf>
    <xf numFmtId="0" fontId="3" fillId="33" borderId="0" xfId="57" applyFont="1" applyFill="1" applyBorder="1" applyAlignment="1" applyProtection="1">
      <alignment horizontal="left" vertical="center" wrapText="1"/>
      <protection/>
    </xf>
    <xf numFmtId="0" fontId="3" fillId="33" borderId="20" xfId="57" applyFont="1" applyFill="1" applyBorder="1" applyAlignment="1" applyProtection="1">
      <alignment horizontal="left" vertical="center" wrapText="1" indent="1"/>
      <protection/>
    </xf>
    <xf numFmtId="0" fontId="3" fillId="33" borderId="0" xfId="57" applyFont="1" applyFill="1" applyBorder="1" applyAlignment="1" applyProtection="1">
      <alignment horizontal="left" vertical="center"/>
      <protection/>
    </xf>
    <xf numFmtId="0" fontId="3" fillId="33" borderId="38" xfId="57" applyFont="1" applyFill="1" applyBorder="1" applyAlignment="1" applyProtection="1">
      <alignment horizontal="left" vertical="center" wrapText="1" indent="1"/>
      <protection/>
    </xf>
    <xf numFmtId="0" fontId="3" fillId="33" borderId="0" xfId="57" applyFont="1" applyFill="1" applyBorder="1" applyAlignment="1" applyProtection="1">
      <alignment vertical="center" wrapText="1"/>
      <protection/>
    </xf>
    <xf numFmtId="0" fontId="3" fillId="33" borderId="0" xfId="57" applyFont="1" applyFill="1" applyBorder="1" applyProtection="1">
      <alignment/>
      <protection/>
    </xf>
    <xf numFmtId="0" fontId="8" fillId="33" borderId="0" xfId="58" applyFont="1" applyFill="1" applyBorder="1" applyAlignment="1" applyProtection="1">
      <alignment horizontal="left" vertical="center" wrapText="1"/>
      <protection/>
    </xf>
    <xf numFmtId="0" fontId="3" fillId="33" borderId="22" xfId="57" applyFont="1" applyFill="1" applyBorder="1" applyAlignment="1" applyProtection="1">
      <alignment horizontal="left" vertical="center" wrapText="1" indent="1"/>
      <protection/>
    </xf>
    <xf numFmtId="0" fontId="3" fillId="33" borderId="10" xfId="57" applyFont="1" applyFill="1" applyBorder="1" applyProtection="1">
      <alignment/>
      <protection/>
    </xf>
    <xf numFmtId="0" fontId="3" fillId="0" borderId="0" xfId="52" applyFont="1" applyFill="1" applyAlignment="1" applyProtection="1">
      <alignment horizontal="center"/>
      <protection/>
    </xf>
    <xf numFmtId="0" fontId="3" fillId="0" borderId="0" xfId="52" applyFont="1" applyFill="1" applyProtection="1">
      <alignment/>
      <protection/>
    </xf>
    <xf numFmtId="0" fontId="4" fillId="33" borderId="0" xfId="58" applyFont="1" applyFill="1" applyBorder="1" applyAlignment="1" applyProtection="1">
      <alignment horizontal="left"/>
      <protection/>
    </xf>
    <xf numFmtId="0" fontId="3" fillId="33" borderId="0" xfId="58" applyFont="1" applyFill="1" applyBorder="1" applyAlignment="1" applyProtection="1">
      <alignment wrapText="1"/>
      <protection/>
    </xf>
    <xf numFmtId="0" fontId="5" fillId="33" borderId="0" xfId="58" applyFont="1" applyFill="1" applyBorder="1" applyProtection="1">
      <alignment/>
      <protection/>
    </xf>
    <xf numFmtId="0" fontId="5" fillId="33" borderId="0" xfId="58" applyFont="1" applyFill="1" applyBorder="1" applyAlignment="1" applyProtection="1">
      <alignment vertical="center" wrapText="1"/>
      <protection/>
    </xf>
    <xf numFmtId="0" fontId="5" fillId="33" borderId="10" xfId="58" applyFont="1" applyFill="1" applyBorder="1" applyAlignment="1" applyProtection="1">
      <alignment vertical="center" wrapText="1"/>
      <protection/>
    </xf>
    <xf numFmtId="0" fontId="3" fillId="33" borderId="0" xfId="63" applyFont="1" applyFill="1" applyBorder="1" applyAlignment="1" applyProtection="1">
      <alignment horizontal="left" vertical="center"/>
      <protection/>
    </xf>
    <xf numFmtId="0" fontId="3" fillId="33" borderId="10" xfId="58" applyFont="1" applyFill="1" applyBorder="1" applyAlignment="1" applyProtection="1">
      <alignment vertical="center" wrapText="1"/>
      <protection/>
    </xf>
    <xf numFmtId="0" fontId="2" fillId="33" borderId="10" xfId="58" applyFont="1" applyFill="1" applyBorder="1" applyAlignment="1" applyProtection="1">
      <alignment vertical="center" wrapText="1"/>
      <protection/>
    </xf>
    <xf numFmtId="0" fontId="5" fillId="33" borderId="35" xfId="52" applyFont="1" applyFill="1" applyBorder="1" applyProtection="1">
      <alignment/>
      <protection/>
    </xf>
    <xf numFmtId="0" fontId="5" fillId="0" borderId="0" xfId="52" applyFont="1" applyAlignment="1" applyProtection="1">
      <alignment horizontal="center"/>
      <protection/>
    </xf>
    <xf numFmtId="0" fontId="5" fillId="0" borderId="0" xfId="52" applyFont="1" applyProtection="1">
      <alignment/>
      <protection/>
    </xf>
    <xf numFmtId="0" fontId="5" fillId="33" borderId="0" xfId="58" applyFont="1" applyFill="1" applyBorder="1" applyAlignment="1" applyProtection="1">
      <alignment horizontal="left" vertical="center"/>
      <protection/>
    </xf>
    <xf numFmtId="4" fontId="3" fillId="33" borderId="10" xfId="58" applyNumberFormat="1" applyFont="1" applyFill="1" applyBorder="1" applyAlignment="1" applyProtection="1">
      <alignment vertical="center" wrapText="1"/>
      <protection/>
    </xf>
    <xf numFmtId="0" fontId="5" fillId="33" borderId="0" xfId="63" applyFont="1" applyFill="1" applyBorder="1" applyAlignment="1" applyProtection="1">
      <alignment horizontal="left" vertical="center"/>
      <protection/>
    </xf>
    <xf numFmtId="0" fontId="5" fillId="33" borderId="0" xfId="63" applyFont="1" applyFill="1" applyBorder="1" applyAlignment="1" applyProtection="1">
      <alignment vertical="center" wrapText="1"/>
      <protection/>
    </xf>
    <xf numFmtId="0" fontId="4" fillId="33" borderId="0" xfId="63" applyFont="1" applyFill="1" applyBorder="1" applyAlignment="1" applyProtection="1">
      <alignment horizontal="left"/>
      <protection/>
    </xf>
    <xf numFmtId="0" fontId="3" fillId="33" borderId="35" xfId="58" applyFont="1" applyFill="1" applyBorder="1" applyAlignment="1" applyProtection="1">
      <alignment vertical="center" wrapText="1"/>
      <protection/>
    </xf>
    <xf numFmtId="0" fontId="3" fillId="0" borderId="0" xfId="58" applyFont="1" applyAlignment="1" applyProtection="1">
      <alignment horizontal="center" vertical="center" wrapText="1"/>
      <protection/>
    </xf>
    <xf numFmtId="0" fontId="3" fillId="0" borderId="0" xfId="58" applyFont="1" applyAlignment="1" applyProtection="1">
      <alignment vertical="center" wrapText="1"/>
      <protection/>
    </xf>
    <xf numFmtId="0" fontId="3" fillId="33" borderId="10" xfId="58" applyFont="1" applyFill="1" applyBorder="1" applyAlignment="1" applyProtection="1">
      <alignment horizontal="center" vertical="center" wrapText="1"/>
      <protection/>
    </xf>
    <xf numFmtId="0" fontId="4" fillId="33" borderId="0" xfId="58" applyFont="1" applyFill="1" applyBorder="1" applyAlignment="1" applyProtection="1">
      <alignment horizontal="left" vertical="center"/>
      <protection/>
    </xf>
    <xf numFmtId="0" fontId="2" fillId="33" borderId="0" xfId="58" applyFont="1" applyFill="1" applyBorder="1" applyAlignment="1" applyProtection="1">
      <alignment vertical="center" wrapText="1"/>
      <protection/>
    </xf>
    <xf numFmtId="0" fontId="3" fillId="33" borderId="47" xfId="52" applyFont="1" applyFill="1" applyBorder="1" applyProtection="1">
      <alignment/>
      <protection/>
    </xf>
    <xf numFmtId="0" fontId="3" fillId="33" borderId="11" xfId="52" applyFont="1" applyFill="1" applyBorder="1" applyAlignment="1" applyProtection="1">
      <alignment horizontal="left"/>
      <protection/>
    </xf>
    <xf numFmtId="0" fontId="3" fillId="33" borderId="11" xfId="52" applyFont="1" applyFill="1" applyBorder="1" applyAlignment="1" applyProtection="1">
      <alignment wrapText="1"/>
      <protection/>
    </xf>
    <xf numFmtId="0" fontId="3" fillId="33" borderId="11" xfId="52" applyFont="1" applyFill="1" applyBorder="1" applyProtection="1">
      <alignment/>
      <protection/>
    </xf>
    <xf numFmtId="0" fontId="3" fillId="33" borderId="12" xfId="52" applyFont="1" applyFill="1" applyBorder="1" applyProtection="1">
      <alignment/>
      <protection/>
    </xf>
    <xf numFmtId="0" fontId="3" fillId="0" borderId="0" xfId="52" applyFont="1" applyAlignment="1" applyProtection="1">
      <alignment horizontal="left"/>
      <protection/>
    </xf>
    <xf numFmtId="0" fontId="3" fillId="0" borderId="0" xfId="52" applyFont="1" applyAlignment="1" applyProtection="1">
      <alignment wrapText="1"/>
      <protection/>
    </xf>
    <xf numFmtId="0" fontId="5" fillId="33" borderId="20" xfId="0" applyFont="1" applyFill="1" applyBorder="1" applyAlignment="1" applyProtection="1">
      <alignment horizontal="left" wrapText="1" indent="3"/>
      <protection/>
    </xf>
    <xf numFmtId="0" fontId="3" fillId="33" borderId="33" xfId="0" applyFont="1" applyFill="1" applyBorder="1" applyAlignment="1" applyProtection="1">
      <alignment/>
      <protection/>
    </xf>
    <xf numFmtId="0" fontId="3" fillId="33" borderId="34" xfId="0" applyFont="1" applyFill="1" applyBorder="1" applyAlignment="1" applyProtection="1">
      <alignment/>
      <protection/>
    </xf>
    <xf numFmtId="0" fontId="3" fillId="0" borderId="0" xfId="0" applyFont="1" applyAlignment="1" applyProtection="1">
      <alignment/>
      <protection/>
    </xf>
    <xf numFmtId="0" fontId="2" fillId="33" borderId="0" xfId="0" applyFont="1" applyFill="1" applyBorder="1" applyAlignment="1" applyProtection="1">
      <alignment horizontal="left" vertical="center"/>
      <protection/>
    </xf>
    <xf numFmtId="0" fontId="3" fillId="33" borderId="48"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49" fontId="3" fillId="30" borderId="48" xfId="0" applyNumberFormat="1" applyFont="1" applyFill="1" applyBorder="1" applyAlignment="1" applyProtection="1">
      <alignment horizontal="left" vertical="center" indent="1"/>
      <protection locked="0"/>
    </xf>
    <xf numFmtId="3" fontId="3" fillId="30" borderId="48" xfId="0" applyNumberFormat="1" applyFont="1" applyFill="1" applyBorder="1" applyAlignment="1" applyProtection="1">
      <alignment horizontal="right" vertical="center" indent="1"/>
      <protection locked="0"/>
    </xf>
    <xf numFmtId="166" fontId="3" fillId="30" borderId="28" xfId="53" applyNumberFormat="1" applyFont="1" applyFill="1" applyBorder="1" applyAlignment="1" applyProtection="1">
      <alignment vertical="center" wrapText="1"/>
      <protection locked="0"/>
    </xf>
    <xf numFmtId="166" fontId="3" fillId="30" borderId="49" xfId="53" applyNumberFormat="1" applyFont="1" applyFill="1" applyBorder="1" applyAlignment="1" applyProtection="1">
      <alignment vertical="center" wrapText="1"/>
      <protection locked="0"/>
    </xf>
    <xf numFmtId="166" fontId="3" fillId="30" borderId="16" xfId="53" applyNumberFormat="1" applyFont="1" applyFill="1" applyBorder="1" applyAlignment="1" applyProtection="1">
      <alignment vertical="center" wrapText="1"/>
      <protection locked="0"/>
    </xf>
    <xf numFmtId="166" fontId="3" fillId="30" borderId="50" xfId="53" applyNumberFormat="1" applyFont="1" applyFill="1" applyBorder="1" applyAlignment="1" applyProtection="1">
      <alignment vertical="center" wrapText="1"/>
      <protection locked="0"/>
    </xf>
    <xf numFmtId="166" fontId="3" fillId="30" borderId="30" xfId="53" applyNumberFormat="1" applyFont="1" applyFill="1" applyBorder="1" applyAlignment="1" applyProtection="1">
      <alignment vertical="center" wrapText="1"/>
      <protection locked="0"/>
    </xf>
    <xf numFmtId="166" fontId="3" fillId="30" borderId="51" xfId="53" applyNumberFormat="1" applyFont="1" applyFill="1" applyBorder="1" applyAlignment="1" applyProtection="1">
      <alignment vertical="center" wrapText="1"/>
      <protection locked="0"/>
    </xf>
    <xf numFmtId="166" fontId="3" fillId="30" borderId="23" xfId="53" applyNumberFormat="1" applyFont="1" applyFill="1" applyBorder="1" applyAlignment="1" applyProtection="1">
      <alignment vertical="center" wrapText="1"/>
      <protection locked="0"/>
    </xf>
    <xf numFmtId="166" fontId="3" fillId="30" borderId="52" xfId="53" applyNumberFormat="1" applyFont="1" applyFill="1" applyBorder="1" applyAlignment="1" applyProtection="1">
      <alignment vertical="center" wrapText="1"/>
      <protection locked="0"/>
    </xf>
    <xf numFmtId="166" fontId="5" fillId="30" borderId="16" xfId="53" applyNumberFormat="1" applyFont="1" applyFill="1" applyBorder="1" applyAlignment="1" applyProtection="1">
      <alignment vertical="center" wrapText="1"/>
      <protection locked="0"/>
    </xf>
    <xf numFmtId="166" fontId="5" fillId="30" borderId="50" xfId="53" applyNumberFormat="1" applyFont="1" applyFill="1" applyBorder="1" applyAlignment="1" applyProtection="1">
      <alignment vertical="center" wrapText="1"/>
      <protection locked="0"/>
    </xf>
    <xf numFmtId="166" fontId="3" fillId="30" borderId="53" xfId="52" applyNumberFormat="1" applyFont="1" applyFill="1" applyBorder="1" applyProtection="1">
      <alignment/>
      <protection locked="0"/>
    </xf>
    <xf numFmtId="166" fontId="3" fillId="30" borderId="54" xfId="52" applyNumberFormat="1" applyFont="1" applyFill="1" applyBorder="1" applyProtection="1">
      <alignment/>
      <protection locked="0"/>
    </xf>
    <xf numFmtId="166" fontId="3" fillId="30" borderId="55" xfId="52" applyNumberFormat="1" applyFont="1" applyFill="1" applyBorder="1" applyProtection="1">
      <alignment/>
      <protection locked="0"/>
    </xf>
    <xf numFmtId="166" fontId="3" fillId="30" borderId="56" xfId="52" applyNumberFormat="1" applyFont="1" applyFill="1" applyBorder="1" applyProtection="1">
      <alignment/>
      <protection locked="0"/>
    </xf>
    <xf numFmtId="166" fontId="3" fillId="30" borderId="29" xfId="53" applyNumberFormat="1" applyFont="1" applyFill="1" applyBorder="1" applyAlignment="1" applyProtection="1">
      <alignment vertical="center" wrapText="1"/>
      <protection locked="0"/>
    </xf>
    <xf numFmtId="166" fontId="3" fillId="30" borderId="17" xfId="53" applyNumberFormat="1" applyFont="1" applyFill="1" applyBorder="1" applyAlignment="1" applyProtection="1">
      <alignment vertical="center" wrapText="1"/>
      <protection locked="0"/>
    </xf>
    <xf numFmtId="166" fontId="3" fillId="30" borderId="31" xfId="53" applyNumberFormat="1" applyFont="1" applyFill="1" applyBorder="1" applyAlignment="1" applyProtection="1">
      <alignment vertical="center" wrapText="1"/>
      <protection locked="0"/>
    </xf>
    <xf numFmtId="166" fontId="3" fillId="30" borderId="25" xfId="53" applyNumberFormat="1" applyFont="1" applyFill="1" applyBorder="1" applyAlignment="1" applyProtection="1">
      <alignment vertical="center" wrapText="1"/>
      <protection locked="0"/>
    </xf>
    <xf numFmtId="166" fontId="5" fillId="30" borderId="17" xfId="53" applyNumberFormat="1" applyFont="1" applyFill="1" applyBorder="1" applyAlignment="1" applyProtection="1">
      <alignment vertical="center" wrapText="1"/>
      <protection locked="0"/>
    </xf>
    <xf numFmtId="166" fontId="3" fillId="30" borderId="57" xfId="53" applyNumberFormat="1" applyFont="1" applyFill="1" applyBorder="1" applyAlignment="1" applyProtection="1">
      <alignment vertical="center" wrapText="1"/>
      <protection locked="0"/>
    </xf>
    <xf numFmtId="166" fontId="3" fillId="30" borderId="58" xfId="52" applyNumberFormat="1" applyFont="1" applyFill="1" applyBorder="1" applyProtection="1">
      <alignment/>
      <protection locked="0"/>
    </xf>
    <xf numFmtId="166" fontId="3" fillId="30" borderId="59" xfId="52" applyNumberFormat="1" applyFont="1" applyFill="1" applyBorder="1" applyProtection="1">
      <alignment/>
      <protection locked="0"/>
    </xf>
    <xf numFmtId="166" fontId="3" fillId="30" borderId="60" xfId="52" applyNumberFormat="1" applyFont="1" applyFill="1" applyBorder="1" applyProtection="1">
      <alignment/>
      <protection locked="0"/>
    </xf>
    <xf numFmtId="166" fontId="3" fillId="30" borderId="61" xfId="52" applyNumberFormat="1" applyFont="1" applyFill="1" applyBorder="1" applyProtection="1">
      <alignment/>
      <protection locked="0"/>
    </xf>
    <xf numFmtId="166" fontId="3" fillId="30" borderId="14" xfId="0" applyNumberFormat="1" applyFont="1" applyFill="1" applyBorder="1" applyAlignment="1" applyProtection="1">
      <alignment horizontal="right" vertical="center" wrapText="1"/>
      <protection locked="0"/>
    </xf>
    <xf numFmtId="166" fontId="3" fillId="30" borderId="15" xfId="0" applyNumberFormat="1" applyFont="1" applyFill="1" applyBorder="1" applyAlignment="1" applyProtection="1">
      <alignment horizontal="right" vertical="center" wrapText="1"/>
      <protection locked="0"/>
    </xf>
    <xf numFmtId="166" fontId="3" fillId="30" borderId="16" xfId="0" applyNumberFormat="1" applyFont="1" applyFill="1" applyBorder="1" applyAlignment="1" applyProtection="1">
      <alignment horizontal="right" vertical="center"/>
      <protection locked="0"/>
    </xf>
    <xf numFmtId="166" fontId="3" fillId="30" borderId="17" xfId="0" applyNumberFormat="1" applyFont="1" applyFill="1" applyBorder="1" applyAlignment="1" applyProtection="1">
      <alignment horizontal="right" vertical="center"/>
      <protection locked="0"/>
    </xf>
    <xf numFmtId="166" fontId="3" fillId="30" borderId="18" xfId="0" applyNumberFormat="1" applyFont="1" applyFill="1" applyBorder="1" applyAlignment="1" applyProtection="1">
      <alignment horizontal="right" vertical="center"/>
      <protection locked="0"/>
    </xf>
    <xf numFmtId="166" fontId="3" fillId="30" borderId="19" xfId="0" applyNumberFormat="1" applyFont="1" applyFill="1" applyBorder="1" applyAlignment="1" applyProtection="1">
      <alignment horizontal="right" vertical="center"/>
      <protection locked="0"/>
    </xf>
    <xf numFmtId="166" fontId="3" fillId="30" borderId="14" xfId="0" applyNumberFormat="1" applyFont="1" applyFill="1" applyBorder="1" applyAlignment="1" applyProtection="1">
      <alignment horizontal="right" vertical="center"/>
      <protection locked="0"/>
    </xf>
    <xf numFmtId="166" fontId="3" fillId="30" borderId="15" xfId="0" applyNumberFormat="1" applyFont="1" applyFill="1" applyBorder="1" applyAlignment="1" applyProtection="1">
      <alignment horizontal="right" vertical="center"/>
      <protection locked="0"/>
    </xf>
    <xf numFmtId="166" fontId="3" fillId="30" borderId="28" xfId="0" applyNumberFormat="1" applyFont="1" applyFill="1" applyBorder="1" applyAlignment="1" applyProtection="1">
      <alignment horizontal="right" vertical="center"/>
      <protection locked="0"/>
    </xf>
    <xf numFmtId="166" fontId="3" fillId="30" borderId="29" xfId="0" applyNumberFormat="1" applyFont="1" applyFill="1" applyBorder="1" applyAlignment="1" applyProtection="1">
      <alignment horizontal="right" vertical="center"/>
      <protection locked="0"/>
    </xf>
    <xf numFmtId="166" fontId="3" fillId="30" borderId="30" xfId="0" applyNumberFormat="1" applyFont="1" applyFill="1" applyBorder="1" applyAlignment="1" applyProtection="1">
      <alignment horizontal="right" vertical="center"/>
      <protection locked="0"/>
    </xf>
    <xf numFmtId="166" fontId="3" fillId="30" borderId="31"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wrapText="1"/>
      <protection locked="0"/>
    </xf>
    <xf numFmtId="166" fontId="3" fillId="30" borderId="63" xfId="0" applyNumberFormat="1" applyFont="1" applyFill="1" applyBorder="1" applyAlignment="1" applyProtection="1">
      <alignment horizontal="right" vertical="center"/>
      <protection locked="0"/>
    </xf>
    <xf numFmtId="166" fontId="3" fillId="30" borderId="64" xfId="0" applyNumberFormat="1" applyFont="1" applyFill="1" applyBorder="1" applyAlignment="1" applyProtection="1">
      <alignment horizontal="right" vertical="center"/>
      <protection locked="0"/>
    </xf>
    <xf numFmtId="166" fontId="3" fillId="30" borderId="62" xfId="0" applyNumberFormat="1" applyFont="1" applyFill="1" applyBorder="1" applyAlignment="1" applyProtection="1">
      <alignment horizontal="right" vertical="center"/>
      <protection locked="0"/>
    </xf>
    <xf numFmtId="0" fontId="2" fillId="33" borderId="0" xfId="52" applyFont="1" applyFill="1" applyBorder="1" applyProtection="1">
      <alignment/>
      <protection/>
    </xf>
    <xf numFmtId="0" fontId="3" fillId="33" borderId="13" xfId="54" applyFont="1" applyFill="1" applyBorder="1" applyAlignment="1" applyProtection="1">
      <alignment horizontal="left" vertical="center" wrapText="1" indent="1"/>
      <protection/>
    </xf>
    <xf numFmtId="166" fontId="3" fillId="30" borderId="14" xfId="53" applyNumberFormat="1" applyFont="1" applyFill="1" applyBorder="1" applyAlignment="1" applyProtection="1">
      <alignment vertical="center" wrapText="1"/>
      <protection locked="0"/>
    </xf>
    <xf numFmtId="166" fontId="3" fillId="30" borderId="15" xfId="53" applyNumberFormat="1" applyFont="1" applyFill="1" applyBorder="1" applyAlignment="1" applyProtection="1">
      <alignment vertical="center" wrapText="1"/>
      <protection locked="0"/>
    </xf>
    <xf numFmtId="166" fontId="3" fillId="30" borderId="65" xfId="53" applyNumberFormat="1" applyFont="1" applyFill="1" applyBorder="1" applyAlignment="1" applyProtection="1">
      <alignment vertical="center" wrapText="1"/>
      <protection locked="0"/>
    </xf>
    <xf numFmtId="166" fontId="3" fillId="36" borderId="16" xfId="0" applyNumberFormat="1" applyFont="1" applyFill="1" applyBorder="1" applyAlignment="1" applyProtection="1">
      <alignment horizontal="right" vertical="center"/>
      <protection/>
    </xf>
    <xf numFmtId="166" fontId="3" fillId="36" borderId="17" xfId="0" applyNumberFormat="1" applyFont="1" applyFill="1" applyBorder="1" applyAlignment="1" applyProtection="1">
      <alignment horizontal="right" vertical="center"/>
      <protection/>
    </xf>
    <xf numFmtId="166" fontId="3" fillId="36" borderId="18" xfId="0" applyNumberFormat="1" applyFont="1" applyFill="1" applyBorder="1" applyAlignment="1" applyProtection="1">
      <alignment horizontal="right" vertical="center"/>
      <protection/>
    </xf>
    <xf numFmtId="166" fontId="3" fillId="36" borderId="19" xfId="0" applyNumberFormat="1" applyFont="1" applyFill="1" applyBorder="1" applyAlignment="1" applyProtection="1">
      <alignment horizontal="right" vertical="center"/>
      <protection/>
    </xf>
    <xf numFmtId="166" fontId="3" fillId="36" borderId="64" xfId="0" applyNumberFormat="1" applyFont="1" applyFill="1" applyBorder="1" applyAlignment="1" applyProtection="1">
      <alignment horizontal="right" vertical="center"/>
      <protection/>
    </xf>
    <xf numFmtId="166" fontId="3" fillId="33" borderId="64" xfId="0" applyNumberFormat="1" applyFont="1" applyFill="1" applyBorder="1" applyAlignment="1" applyProtection="1">
      <alignment horizontal="right" vertical="center"/>
      <protection/>
    </xf>
    <xf numFmtId="166" fontId="12" fillId="33" borderId="18" xfId="0" applyNumberFormat="1" applyFont="1" applyFill="1" applyBorder="1" applyAlignment="1" applyProtection="1">
      <alignment horizontal="center" vertical="center" wrapText="1"/>
      <protection/>
    </xf>
    <xf numFmtId="166" fontId="12" fillId="33" borderId="19" xfId="0" applyNumberFormat="1" applyFont="1" applyFill="1" applyBorder="1" applyAlignment="1" applyProtection="1">
      <alignment horizontal="center" vertical="center" wrapText="1"/>
      <protection/>
    </xf>
    <xf numFmtId="166" fontId="3" fillId="36" borderId="63" xfId="0" applyNumberFormat="1" applyFont="1" applyFill="1" applyBorder="1" applyAlignment="1" applyProtection="1">
      <alignment horizontal="right" vertical="center"/>
      <protection/>
    </xf>
    <xf numFmtId="0" fontId="3" fillId="33" borderId="26" xfId="57" applyFont="1" applyFill="1" applyBorder="1" applyAlignment="1" applyProtection="1">
      <alignment horizontal="left" vertical="center" wrapText="1" indent="1"/>
      <protection/>
    </xf>
    <xf numFmtId="0" fontId="3" fillId="33" borderId="26" xfId="58" applyFont="1" applyFill="1" applyBorder="1" applyAlignment="1" applyProtection="1">
      <alignment horizontal="left" vertical="center" wrapText="1" indent="1"/>
      <protection/>
    </xf>
    <xf numFmtId="0" fontId="3" fillId="33" borderId="66" xfId="0" applyFont="1" applyFill="1" applyBorder="1" applyAlignment="1" applyProtection="1">
      <alignment horizontal="left" vertical="center" wrapText="1" indent="1"/>
      <protection/>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10" xfId="0" applyFill="1" applyBorder="1" applyAlignment="1">
      <alignment/>
    </xf>
    <xf numFmtId="0" fontId="0" fillId="33" borderId="0" xfId="0" applyFill="1" applyBorder="1" applyAlignment="1">
      <alignment/>
    </xf>
    <xf numFmtId="0" fontId="0" fillId="33" borderId="47" xfId="0" applyFill="1" applyBorder="1" applyAlignment="1">
      <alignment/>
    </xf>
    <xf numFmtId="0" fontId="0" fillId="33" borderId="11" xfId="0" applyFill="1" applyBorder="1" applyAlignment="1">
      <alignment/>
    </xf>
    <xf numFmtId="0" fontId="0" fillId="33" borderId="12" xfId="0" applyFill="1" applyBorder="1" applyAlignment="1">
      <alignment/>
    </xf>
    <xf numFmtId="0" fontId="5" fillId="33" borderId="0" xfId="56" applyFont="1" applyFill="1" applyBorder="1" applyAlignment="1" applyProtection="1">
      <alignment horizontal="left" vertical="center" wrapText="1"/>
      <protection/>
    </xf>
    <xf numFmtId="0" fontId="50" fillId="33" borderId="0" xfId="0" applyFont="1" applyFill="1" applyBorder="1" applyAlignment="1" quotePrefix="1">
      <alignment/>
    </xf>
    <xf numFmtId="0" fontId="44" fillId="0" borderId="0" xfId="0" applyFont="1" applyAlignment="1" applyProtection="1">
      <alignment/>
      <protection/>
    </xf>
    <xf numFmtId="0" fontId="50" fillId="33" borderId="0" xfId="0" applyFont="1" applyFill="1" applyBorder="1" applyAlignment="1">
      <alignment/>
    </xf>
    <xf numFmtId="166" fontId="5" fillId="30" borderId="18" xfId="0" applyNumberFormat="1" applyFont="1" applyFill="1" applyBorder="1" applyAlignment="1" applyProtection="1">
      <alignment horizontal="right" vertical="center"/>
      <protection locked="0"/>
    </xf>
    <xf numFmtId="166" fontId="5" fillId="30" borderId="64" xfId="0" applyNumberFormat="1" applyFont="1" applyFill="1" applyBorder="1" applyAlignment="1" applyProtection="1">
      <alignment horizontal="right" vertical="center"/>
      <protection locked="0"/>
    </xf>
    <xf numFmtId="166" fontId="5" fillId="30" borderId="19" xfId="0" applyNumberFormat="1" applyFont="1" applyFill="1" applyBorder="1" applyAlignment="1" applyProtection="1">
      <alignment horizontal="right" vertical="center"/>
      <protection locked="0"/>
    </xf>
    <xf numFmtId="166" fontId="5" fillId="36" borderId="18" xfId="0" applyNumberFormat="1" applyFont="1" applyFill="1" applyBorder="1" applyAlignment="1" applyProtection="1">
      <alignment horizontal="right" vertical="center"/>
      <protection/>
    </xf>
    <xf numFmtId="166" fontId="5" fillId="36" borderId="64" xfId="0" applyNumberFormat="1" applyFont="1" applyFill="1" applyBorder="1" applyAlignment="1" applyProtection="1">
      <alignment horizontal="right" vertical="center"/>
      <protection/>
    </xf>
    <xf numFmtId="166" fontId="5" fillId="36" borderId="19" xfId="0" applyNumberFormat="1" applyFont="1" applyFill="1" applyBorder="1" applyAlignment="1" applyProtection="1">
      <alignment horizontal="right" vertical="center"/>
      <protection/>
    </xf>
    <xf numFmtId="166" fontId="5" fillId="33" borderId="18" xfId="0" applyNumberFormat="1" applyFont="1" applyFill="1" applyBorder="1" applyAlignment="1" applyProtection="1">
      <alignment horizontal="right" vertical="center"/>
      <protection/>
    </xf>
    <xf numFmtId="166" fontId="5" fillId="33" borderId="19" xfId="0" applyNumberFormat="1" applyFont="1" applyFill="1" applyBorder="1" applyAlignment="1" applyProtection="1">
      <alignment horizontal="right" vertical="center"/>
      <protection/>
    </xf>
    <xf numFmtId="166" fontId="5" fillId="36" borderId="14" xfId="0" applyNumberFormat="1" applyFont="1" applyFill="1" applyBorder="1" applyAlignment="1" applyProtection="1">
      <alignment horizontal="right" vertical="center"/>
      <protection/>
    </xf>
    <xf numFmtId="166" fontId="5" fillId="36" borderId="15" xfId="0" applyNumberFormat="1" applyFont="1" applyFill="1" applyBorder="1" applyAlignment="1" applyProtection="1">
      <alignment horizontal="right" vertical="center"/>
      <protection/>
    </xf>
    <xf numFmtId="166" fontId="5" fillId="30" borderId="16" xfId="0" applyNumberFormat="1" applyFont="1" applyFill="1" applyBorder="1" applyAlignment="1" applyProtection="1">
      <alignment horizontal="right" vertical="center"/>
      <protection locked="0"/>
    </xf>
    <xf numFmtId="166" fontId="5" fillId="30" borderId="63" xfId="0" applyNumberFormat="1" applyFont="1" applyFill="1" applyBorder="1" applyAlignment="1" applyProtection="1">
      <alignment horizontal="right" vertical="center"/>
      <protection locked="0"/>
    </xf>
    <xf numFmtId="166" fontId="5" fillId="30" borderId="17" xfId="0" applyNumberFormat="1" applyFont="1" applyFill="1" applyBorder="1" applyAlignment="1" applyProtection="1">
      <alignment horizontal="right" vertical="center"/>
      <protection locked="0"/>
    </xf>
    <xf numFmtId="166" fontId="5" fillId="33" borderId="16" xfId="0" applyNumberFormat="1" applyFont="1" applyFill="1" applyBorder="1" applyAlignment="1" applyProtection="1">
      <alignment horizontal="right" vertical="center"/>
      <protection/>
    </xf>
    <xf numFmtId="166" fontId="5" fillId="33" borderId="17" xfId="0" applyNumberFormat="1" applyFont="1" applyFill="1" applyBorder="1" applyAlignment="1" applyProtection="1">
      <alignment horizontal="right" vertical="center"/>
      <protection/>
    </xf>
    <xf numFmtId="0" fontId="68" fillId="36" borderId="0" xfId="0" applyFont="1" applyFill="1" applyBorder="1" applyAlignment="1" applyProtection="1">
      <alignment vertical="center"/>
      <protection/>
    </xf>
    <xf numFmtId="0" fontId="51" fillId="36" borderId="0" xfId="0" applyFont="1" applyFill="1" applyBorder="1" applyAlignment="1">
      <alignment/>
    </xf>
    <xf numFmtId="0" fontId="3" fillId="33" borderId="0" xfId="0" applyFont="1" applyFill="1" applyBorder="1" applyAlignment="1">
      <alignment/>
    </xf>
    <xf numFmtId="0" fontId="69" fillId="33" borderId="11" xfId="0" applyFont="1" applyFill="1" applyBorder="1" applyAlignment="1">
      <alignment/>
    </xf>
    <xf numFmtId="0" fontId="46" fillId="0" borderId="0" xfId="0" applyFont="1" applyAlignment="1" applyProtection="1">
      <alignmen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166" fontId="2" fillId="33" borderId="30" xfId="0" applyNumberFormat="1" applyFont="1" applyFill="1" applyBorder="1" applyAlignment="1" applyProtection="1">
      <alignment horizontal="center" vertical="center" wrapText="1"/>
      <protection/>
    </xf>
    <xf numFmtId="166" fontId="2" fillId="33" borderId="36" xfId="0" applyNumberFormat="1" applyFont="1" applyFill="1" applyBorder="1" applyAlignment="1" applyProtection="1">
      <alignment horizontal="center" vertical="center" wrapText="1"/>
      <protection/>
    </xf>
    <xf numFmtId="166" fontId="2" fillId="33" borderId="31" xfId="0" applyNumberFormat="1"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9" fontId="2" fillId="33" borderId="16" xfId="0" applyNumberFormat="1" applyFont="1" applyFill="1" applyBorder="1" applyAlignment="1" applyProtection="1">
      <alignment horizontal="center" vertical="center"/>
      <protection/>
    </xf>
    <xf numFmtId="9" fontId="2" fillId="33" borderId="63" xfId="0" applyNumberFormat="1" applyFont="1" applyFill="1" applyBorder="1" applyAlignment="1" applyProtection="1">
      <alignment horizontal="center" vertical="center"/>
      <protection/>
    </xf>
    <xf numFmtId="9" fontId="2" fillId="33" borderId="17" xfId="0" applyNumberFormat="1" applyFont="1" applyFill="1" applyBorder="1" applyAlignment="1" applyProtection="1">
      <alignment horizontal="center" vertical="center"/>
      <protection/>
    </xf>
    <xf numFmtId="9" fontId="2" fillId="36" borderId="16" xfId="0" applyNumberFormat="1" applyFont="1" applyFill="1" applyBorder="1" applyAlignment="1" applyProtection="1">
      <alignment horizontal="center" vertical="center"/>
      <protection/>
    </xf>
    <xf numFmtId="9" fontId="2" fillId="36" borderId="17" xfId="0" applyNumberFormat="1" applyFont="1" applyFill="1" applyBorder="1" applyAlignment="1" applyProtection="1">
      <alignment horizontal="center" vertical="center"/>
      <protection/>
    </xf>
    <xf numFmtId="9" fontId="4" fillId="33" borderId="16" xfId="0" applyNumberFormat="1" applyFont="1" applyFill="1" applyBorder="1" applyAlignment="1" applyProtection="1">
      <alignment horizontal="center" vertical="center"/>
      <protection/>
    </xf>
    <xf numFmtId="9" fontId="4" fillId="33" borderId="63" xfId="0" applyNumberFormat="1" applyFont="1" applyFill="1" applyBorder="1" applyAlignment="1" applyProtection="1">
      <alignment horizontal="center" vertical="center"/>
      <protection/>
    </xf>
    <xf numFmtId="9" fontId="4" fillId="33" borderId="17" xfId="0" applyNumberFormat="1" applyFont="1" applyFill="1" applyBorder="1" applyAlignment="1" applyProtection="1">
      <alignment horizontal="center" vertical="center"/>
      <protection/>
    </xf>
    <xf numFmtId="0" fontId="3" fillId="33" borderId="13" xfId="0" applyFont="1" applyFill="1" applyBorder="1" applyAlignment="1" applyProtection="1">
      <alignment horizontal="left" vertical="center" wrapText="1" indent="1"/>
      <protection/>
    </xf>
    <xf numFmtId="9" fontId="2" fillId="36" borderId="18" xfId="0" applyNumberFormat="1" applyFont="1" applyFill="1" applyBorder="1" applyAlignment="1" applyProtection="1">
      <alignment horizontal="center" vertical="center"/>
      <protection/>
    </xf>
    <xf numFmtId="9" fontId="2" fillId="36" borderId="19" xfId="0" applyNumberFormat="1" applyFont="1" applyFill="1" applyBorder="1" applyAlignment="1" applyProtection="1">
      <alignment horizontal="center" vertical="center"/>
      <protection/>
    </xf>
    <xf numFmtId="9" fontId="4" fillId="36" borderId="16" xfId="0" applyNumberFormat="1" applyFont="1" applyFill="1" applyBorder="1" applyAlignment="1" applyProtection="1">
      <alignment horizontal="center" vertical="center"/>
      <protection/>
    </xf>
    <xf numFmtId="9" fontId="4" fillId="36" borderId="63" xfId="0" applyNumberFormat="1" applyFont="1" applyFill="1" applyBorder="1" applyAlignment="1" applyProtection="1">
      <alignment horizontal="center" vertical="center"/>
      <protection/>
    </xf>
    <xf numFmtId="9" fontId="4" fillId="36" borderId="18" xfId="0" applyNumberFormat="1" applyFont="1" applyFill="1" applyBorder="1" applyAlignment="1" applyProtection="1">
      <alignment horizontal="center" vertical="center"/>
      <protection/>
    </xf>
    <xf numFmtId="9" fontId="4" fillId="36" borderId="19" xfId="0" applyNumberFormat="1" applyFont="1" applyFill="1" applyBorder="1" applyAlignment="1" applyProtection="1">
      <alignment horizontal="center" vertical="center"/>
      <protection/>
    </xf>
    <xf numFmtId="9" fontId="4" fillId="36" borderId="64" xfId="0" applyNumberFormat="1" applyFont="1" applyFill="1" applyBorder="1" applyAlignment="1" applyProtection="1">
      <alignment horizontal="center" vertical="center"/>
      <protection/>
    </xf>
    <xf numFmtId="166" fontId="3"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protection/>
    </xf>
    <xf numFmtId="166" fontId="2" fillId="33" borderId="23" xfId="0" applyNumberFormat="1" applyFont="1" applyFill="1" applyBorder="1" applyAlignment="1" applyProtection="1">
      <alignment vertical="center"/>
      <protection/>
    </xf>
    <xf numFmtId="166" fontId="2" fillId="33" borderId="25"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indent="1"/>
      <protection/>
    </xf>
    <xf numFmtId="0" fontId="5" fillId="33" borderId="26" xfId="58" applyFont="1" applyFill="1" applyBorder="1" applyAlignment="1" applyProtection="1">
      <alignment horizontal="left" vertical="center" wrapText="1" indent="3"/>
      <protection/>
    </xf>
    <xf numFmtId="0" fontId="3" fillId="33" borderId="37" xfId="52" applyFont="1" applyFill="1" applyBorder="1" applyAlignment="1" applyProtection="1">
      <alignment horizontal="left" vertical="center"/>
      <protection/>
    </xf>
    <xf numFmtId="0" fontId="3" fillId="33" borderId="30" xfId="52" applyFont="1" applyFill="1" applyBorder="1" applyAlignment="1" applyProtection="1">
      <alignment horizontal="left" vertical="center"/>
      <protection/>
    </xf>
    <xf numFmtId="0" fontId="3" fillId="33" borderId="67" xfId="52" applyFont="1" applyFill="1" applyBorder="1" applyAlignment="1" applyProtection="1">
      <alignment wrapText="1"/>
      <protection/>
    </xf>
    <xf numFmtId="0" fontId="3" fillId="33" borderId="68" xfId="52" applyFont="1" applyFill="1" applyBorder="1" applyAlignment="1" applyProtection="1">
      <alignment wrapText="1"/>
      <protection/>
    </xf>
    <xf numFmtId="0" fontId="3" fillId="33" borderId="0" xfId="0" applyFont="1" applyFill="1" applyBorder="1" applyAlignment="1" applyProtection="1">
      <alignment horizontal="left" vertical="center" wrapText="1"/>
      <protection/>
    </xf>
    <xf numFmtId="0" fontId="44" fillId="0" borderId="0" xfId="0" applyFont="1" applyAlignment="1">
      <alignment/>
    </xf>
    <xf numFmtId="0" fontId="3" fillId="34" borderId="32" xfId="0" applyFont="1" applyFill="1" applyBorder="1" applyAlignment="1" applyProtection="1">
      <alignment vertical="center"/>
      <protection locked="0"/>
    </xf>
    <xf numFmtId="0" fontId="3" fillId="33" borderId="32"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4" borderId="35" xfId="0" applyFont="1" applyFill="1" applyBorder="1" applyAlignment="1" applyProtection="1">
      <alignment vertical="center"/>
      <protection locked="0"/>
    </xf>
    <xf numFmtId="0" fontId="17" fillId="33" borderId="35" xfId="0" applyFont="1" applyFill="1" applyBorder="1" applyAlignment="1" applyProtection="1">
      <alignment vertical="center" wrapText="1"/>
      <protection/>
    </xf>
    <xf numFmtId="0" fontId="17" fillId="33" borderId="10" xfId="0" applyFont="1" applyFill="1" applyBorder="1" applyAlignment="1" applyProtection="1">
      <alignment vertical="center" wrapText="1"/>
      <protection/>
    </xf>
    <xf numFmtId="0" fontId="3" fillId="33" borderId="35" xfId="0" applyFont="1" applyFill="1" applyBorder="1" applyAlignment="1" applyProtection="1">
      <alignment vertical="center"/>
      <protection/>
    </xf>
    <xf numFmtId="0" fontId="3" fillId="34" borderId="35" xfId="0" applyFont="1" applyFill="1" applyBorder="1" applyAlignment="1" applyProtection="1">
      <alignment vertical="center"/>
      <protection/>
    </xf>
    <xf numFmtId="0" fontId="3" fillId="33" borderId="0" xfId="0" applyFont="1" applyFill="1" applyBorder="1" applyAlignment="1" applyProtection="1">
      <alignment horizontal="left" vertical="center" indent="1"/>
      <protection/>
    </xf>
    <xf numFmtId="0" fontId="3" fillId="34" borderId="0" xfId="0" applyFont="1" applyFill="1" applyBorder="1" applyAlignment="1" applyProtection="1">
      <alignment vertical="center"/>
      <protection/>
    </xf>
    <xf numFmtId="0" fontId="3" fillId="34" borderId="47"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44" fillId="33" borderId="10" xfId="0" applyFont="1" applyFill="1" applyBorder="1" applyAlignment="1">
      <alignment/>
    </xf>
    <xf numFmtId="0" fontId="2" fillId="33" borderId="0" xfId="0" applyFont="1" applyFill="1" applyBorder="1" applyAlignment="1">
      <alignment vertical="center"/>
    </xf>
    <xf numFmtId="0" fontId="44" fillId="33" borderId="0" xfId="0" applyFont="1" applyFill="1" applyBorder="1" applyAlignment="1">
      <alignment/>
    </xf>
    <xf numFmtId="0" fontId="3" fillId="33" borderId="50" xfId="0" applyFont="1" applyFill="1" applyBorder="1" applyAlignment="1" applyProtection="1">
      <alignment horizontal="center" vertical="center" wrapText="1"/>
      <protection/>
    </xf>
    <xf numFmtId="4" fontId="3" fillId="30" borderId="48" xfId="0" applyNumberFormat="1" applyFont="1" applyFill="1" applyBorder="1" applyAlignment="1" applyProtection="1">
      <alignment horizontal="right" vertical="center" indent="1"/>
      <protection locked="0"/>
    </xf>
    <xf numFmtId="3" fontId="3" fillId="30" borderId="50" xfId="0" applyNumberFormat="1" applyFont="1" applyFill="1" applyBorder="1" applyAlignment="1" applyProtection="1">
      <alignment horizontal="right" vertical="center" indent="1"/>
      <protection locked="0"/>
    </xf>
    <xf numFmtId="0" fontId="3" fillId="0" borderId="0" xfId="0" applyFont="1" applyBorder="1" applyAlignment="1" applyProtection="1">
      <alignment vertical="center"/>
      <protection/>
    </xf>
    <xf numFmtId="0" fontId="3" fillId="0" borderId="0" xfId="0" applyFont="1" applyAlignment="1" applyProtection="1">
      <alignment vertical="center"/>
      <protection/>
    </xf>
    <xf numFmtId="0" fontId="3" fillId="33" borderId="35"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18" fillId="0" borderId="0" xfId="58" applyFont="1" applyFill="1" applyBorder="1" applyAlignment="1" applyProtection="1">
      <alignment horizontal="left" vertical="center"/>
      <protection/>
    </xf>
    <xf numFmtId="0" fontId="19" fillId="0" borderId="0" xfId="58" applyFont="1" applyFill="1" applyBorder="1" applyAlignment="1" applyProtection="1">
      <alignment horizontal="left" vertical="center"/>
      <protection/>
    </xf>
    <xf numFmtId="0" fontId="2" fillId="33" borderId="67" xfId="52" applyFont="1" applyFill="1" applyBorder="1" applyAlignment="1" applyProtection="1">
      <alignment wrapText="1"/>
      <protection/>
    </xf>
    <xf numFmtId="0" fontId="2" fillId="33" borderId="68" xfId="52" applyFont="1" applyFill="1" applyBorder="1" applyAlignment="1" applyProtection="1">
      <alignment wrapText="1"/>
      <protection/>
    </xf>
    <xf numFmtId="0" fontId="9" fillId="33" borderId="69" xfId="0" applyFont="1" applyFill="1" applyBorder="1" applyAlignment="1" applyProtection="1">
      <alignment vertical="center"/>
      <protection/>
    </xf>
    <xf numFmtId="0" fontId="9" fillId="33" borderId="70" xfId="0" applyFont="1" applyFill="1" applyBorder="1" applyAlignment="1" applyProtection="1">
      <alignment vertical="center"/>
      <protection/>
    </xf>
    <xf numFmtId="49" fontId="9" fillId="33" borderId="71" xfId="0" applyNumberFormat="1" applyFont="1" applyFill="1" applyBorder="1" applyAlignment="1" applyProtection="1">
      <alignment vertical="center" wrapText="1"/>
      <protection/>
    </xf>
    <xf numFmtId="0" fontId="3" fillId="33" borderId="0" xfId="0" applyFont="1" applyFill="1" applyBorder="1" applyAlignment="1">
      <alignment horizontal="left" wrapText="1"/>
    </xf>
    <xf numFmtId="0" fontId="3" fillId="30" borderId="48" xfId="0" applyFont="1" applyFill="1" applyBorder="1" applyAlignment="1" applyProtection="1">
      <alignment horizontal="left" vertical="center" indent="1"/>
      <protection locked="0"/>
    </xf>
    <xf numFmtId="0" fontId="3" fillId="33" borderId="26" xfId="0" applyFont="1" applyFill="1" applyBorder="1" applyAlignment="1" applyProtection="1">
      <alignment horizontal="left" vertical="center" wrapText="1" indent="1"/>
      <protection/>
    </xf>
    <xf numFmtId="0" fontId="3" fillId="33" borderId="20" xfId="0" applyFont="1" applyFill="1" applyBorder="1" applyAlignment="1" applyProtection="1">
      <alignment horizontal="left" vertical="center" wrapText="1" indent="1"/>
      <protection/>
    </xf>
    <xf numFmtId="0" fontId="3" fillId="33" borderId="21" xfId="0" applyFont="1" applyFill="1" applyBorder="1" applyAlignment="1" applyProtection="1">
      <alignment horizontal="left" vertical="center" wrapText="1" indent="1"/>
      <protection/>
    </xf>
    <xf numFmtId="0" fontId="68" fillId="36" borderId="0" xfId="0" applyFont="1" applyFill="1" applyBorder="1" applyAlignment="1">
      <alignment horizontal="center" vertical="center"/>
    </xf>
    <xf numFmtId="0" fontId="50" fillId="33" borderId="0" xfId="0" applyFont="1" applyFill="1" applyBorder="1" applyAlignment="1">
      <alignment vertical="center"/>
    </xf>
    <xf numFmtId="0" fontId="44" fillId="33" borderId="32" xfId="0" applyFont="1" applyFill="1" applyBorder="1" applyAlignment="1">
      <alignment/>
    </xf>
    <xf numFmtId="0" fontId="44" fillId="33" borderId="33" xfId="0" applyFont="1" applyFill="1" applyBorder="1" applyAlignment="1">
      <alignment/>
    </xf>
    <xf numFmtId="0" fontId="44" fillId="33" borderId="34" xfId="0" applyFont="1" applyFill="1" applyBorder="1" applyAlignment="1">
      <alignment/>
    </xf>
    <xf numFmtId="0" fontId="44" fillId="33" borderId="35" xfId="0" applyFont="1" applyFill="1" applyBorder="1" applyAlignment="1">
      <alignment/>
    </xf>
    <xf numFmtId="0" fontId="9" fillId="33" borderId="10" xfId="0" applyFont="1" applyFill="1" applyBorder="1" applyAlignment="1" applyProtection="1">
      <alignment horizontal="center" vertical="center" wrapText="1"/>
      <protection/>
    </xf>
    <xf numFmtId="3" fontId="9" fillId="33" borderId="10" xfId="0" applyNumberFormat="1" applyFont="1" applyFill="1" applyBorder="1" applyAlignment="1" applyProtection="1">
      <alignment vertical="center" wrapText="1"/>
      <protection locked="0"/>
    </xf>
    <xf numFmtId="0" fontId="9" fillId="33" borderId="10" xfId="0" applyFont="1" applyFill="1" applyBorder="1" applyAlignment="1" applyProtection="1">
      <alignment vertical="center" wrapText="1"/>
      <protection/>
    </xf>
    <xf numFmtId="0" fontId="44" fillId="34" borderId="0" xfId="0" applyFont="1" applyFill="1" applyBorder="1" applyAlignment="1">
      <alignment/>
    </xf>
    <xf numFmtId="0" fontId="70" fillId="33" borderId="10" xfId="0" applyFont="1" applyFill="1" applyBorder="1" applyAlignment="1" applyProtection="1">
      <alignment vertical="center"/>
      <protection/>
    </xf>
    <xf numFmtId="166" fontId="3" fillId="33" borderId="23" xfId="55" applyNumberFormat="1" applyFont="1" applyFill="1" applyBorder="1" applyAlignment="1" applyProtection="1">
      <alignment vertical="center"/>
      <protection/>
    </xf>
    <xf numFmtId="166" fontId="3" fillId="33" borderId="24" xfId="55" applyNumberFormat="1" applyFont="1" applyFill="1" applyBorder="1" applyAlignment="1" applyProtection="1">
      <alignment vertical="center"/>
      <protection/>
    </xf>
    <xf numFmtId="166" fontId="3" fillId="33" borderId="23" xfId="0" applyNumberFormat="1" applyFont="1" applyFill="1" applyBorder="1" applyAlignment="1" applyProtection="1">
      <alignment vertical="center"/>
      <protection/>
    </xf>
    <xf numFmtId="166" fontId="3" fillId="33" borderId="25" xfId="0" applyNumberFormat="1" applyFont="1" applyFill="1" applyBorder="1" applyAlignment="1" applyProtection="1">
      <alignment vertical="center"/>
      <protection/>
    </xf>
    <xf numFmtId="0" fontId="2" fillId="33" borderId="0" xfId="52" applyFont="1" applyFill="1" applyBorder="1" applyAlignment="1" applyProtection="1">
      <alignment horizontal="left" vertical="top" wrapText="1"/>
      <protection/>
    </xf>
    <xf numFmtId="0" fontId="2" fillId="33" borderId="0" xfId="52" applyFont="1" applyFill="1" applyBorder="1" applyAlignment="1" applyProtection="1">
      <alignment horizontal="left" wrapText="1"/>
      <protection/>
    </xf>
    <xf numFmtId="0" fontId="5" fillId="33" borderId="10" xfId="0" applyFont="1" applyFill="1" applyBorder="1" applyAlignment="1" applyProtection="1">
      <alignment vertical="center"/>
      <protection/>
    </xf>
    <xf numFmtId="0" fontId="5" fillId="0" borderId="0" xfId="0" applyFont="1" applyAlignment="1" applyProtection="1">
      <alignment vertical="center"/>
      <protection/>
    </xf>
    <xf numFmtId="166" fontId="5" fillId="36" borderId="16" xfId="0" applyNumberFormat="1" applyFont="1" applyFill="1" applyBorder="1" applyAlignment="1" applyProtection="1">
      <alignment horizontal="right" vertical="center"/>
      <protection/>
    </xf>
    <xf numFmtId="0" fontId="9" fillId="30" borderId="72" xfId="0" applyFont="1" applyFill="1" applyBorder="1" applyAlignment="1" applyProtection="1">
      <alignment vertical="center"/>
      <protection locked="0"/>
    </xf>
    <xf numFmtId="0" fontId="9" fillId="30" borderId="73" xfId="0" applyFont="1" applyFill="1" applyBorder="1" applyAlignment="1" applyProtection="1">
      <alignment vertical="center"/>
      <protection locked="0"/>
    </xf>
    <xf numFmtId="49" fontId="9" fillId="30" borderId="73" xfId="0" applyNumberFormat="1" applyFont="1" applyFill="1" applyBorder="1" applyAlignment="1" applyProtection="1">
      <alignment vertical="center" wrapText="1"/>
      <protection locked="0"/>
    </xf>
    <xf numFmtId="0" fontId="9" fillId="30" borderId="73" xfId="0" applyFont="1" applyFill="1" applyBorder="1" applyAlignment="1" applyProtection="1">
      <alignment vertical="center" wrapText="1"/>
      <protection locked="0"/>
    </xf>
    <xf numFmtId="3" fontId="9" fillId="30" borderId="73" xfId="0" applyNumberFormat="1" applyFont="1" applyFill="1" applyBorder="1" applyAlignment="1" applyProtection="1">
      <alignment vertical="center" wrapText="1"/>
      <protection locked="0"/>
    </xf>
    <xf numFmtId="4" fontId="9" fillId="30" borderId="73" xfId="0" applyNumberFormat="1" applyFont="1" applyFill="1" applyBorder="1" applyAlignment="1" applyProtection="1">
      <alignment vertical="center" wrapText="1"/>
      <protection locked="0"/>
    </xf>
    <xf numFmtId="4" fontId="9" fillId="30" borderId="74" xfId="0" applyNumberFormat="1" applyFont="1" applyFill="1" applyBorder="1" applyAlignment="1" applyProtection="1">
      <alignment vertical="center" wrapText="1"/>
      <protection locked="0"/>
    </xf>
    <xf numFmtId="0" fontId="9" fillId="33" borderId="23" xfId="0" applyFont="1" applyFill="1" applyBorder="1" applyAlignment="1" applyProtection="1">
      <alignment horizontal="center" vertical="center" wrapText="1"/>
      <protection/>
    </xf>
    <xf numFmtId="0" fontId="9" fillId="33" borderId="52" xfId="0" applyFont="1" applyFill="1" applyBorder="1" applyAlignment="1" applyProtection="1">
      <alignment horizontal="center" vertical="center"/>
      <protection/>
    </xf>
    <xf numFmtId="0" fontId="9" fillId="33" borderId="75"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9" fillId="33" borderId="27" xfId="0" applyFont="1" applyFill="1" applyBorder="1" applyAlignment="1" applyProtection="1">
      <alignment horizontal="center" vertical="center" wrapText="1"/>
      <protection/>
    </xf>
    <xf numFmtId="0" fontId="9" fillId="33" borderId="25" xfId="0" applyFont="1" applyFill="1" applyBorder="1" applyAlignment="1" applyProtection="1">
      <alignment horizontal="center" vertical="center" wrapText="1"/>
      <protection/>
    </xf>
    <xf numFmtId="0" fontId="9" fillId="30" borderId="76" xfId="0" applyFont="1" applyFill="1" applyBorder="1" applyAlignment="1" applyProtection="1" quotePrefix="1">
      <alignment vertical="center"/>
      <protection locked="0"/>
    </xf>
    <xf numFmtId="0" fontId="9" fillId="30" borderId="77" xfId="0" applyFont="1" applyFill="1" applyBorder="1" applyAlignment="1" applyProtection="1">
      <alignment vertical="center"/>
      <protection locked="0"/>
    </xf>
    <xf numFmtId="0" fontId="3" fillId="33" borderId="0" xfId="0" applyFont="1" applyFill="1" applyBorder="1" applyAlignment="1">
      <alignment horizontal="left" wrapText="1"/>
    </xf>
    <xf numFmtId="0" fontId="3" fillId="33" borderId="0" xfId="0" applyFont="1" applyFill="1" applyBorder="1" applyAlignment="1">
      <alignment horizontal="left" wrapText="1"/>
    </xf>
    <xf numFmtId="0" fontId="9" fillId="33" borderId="35" xfId="0" applyFont="1" applyFill="1" applyBorder="1" applyAlignment="1">
      <alignment/>
    </xf>
    <xf numFmtId="0" fontId="9" fillId="33" borderId="0" xfId="0" applyFont="1" applyFill="1" applyBorder="1" applyAlignment="1">
      <alignment/>
    </xf>
    <xf numFmtId="0" fontId="9" fillId="33" borderId="10" xfId="0" applyFont="1" applyFill="1" applyBorder="1" applyAlignment="1">
      <alignment/>
    </xf>
    <xf numFmtId="0" fontId="9" fillId="34" borderId="0" xfId="0" applyFont="1" applyFill="1" applyBorder="1" applyAlignment="1">
      <alignment/>
    </xf>
    <xf numFmtId="0" fontId="9" fillId="0" borderId="0" xfId="0" applyFont="1" applyAlignment="1">
      <alignment/>
    </xf>
    <xf numFmtId="0" fontId="9" fillId="33" borderId="47" xfId="0" applyFont="1" applyFill="1" applyBorder="1" applyAlignment="1">
      <alignment/>
    </xf>
    <xf numFmtId="0" fontId="9" fillId="33" borderId="11" xfId="0" applyFont="1" applyFill="1" applyBorder="1" applyAlignment="1">
      <alignment/>
    </xf>
    <xf numFmtId="0" fontId="9" fillId="33" borderId="12" xfId="0" applyFont="1" applyFill="1" applyBorder="1" applyAlignment="1">
      <alignment/>
    </xf>
    <xf numFmtId="0" fontId="3" fillId="33" borderId="0" xfId="0" applyFont="1" applyFill="1" applyBorder="1" applyAlignment="1">
      <alignment horizontal="left" wrapText="1"/>
    </xf>
    <xf numFmtId="49" fontId="71" fillId="36" borderId="0" xfId="0" applyNumberFormat="1" applyFont="1" applyFill="1" applyBorder="1" applyAlignment="1" applyProtection="1">
      <alignment vertical="center"/>
      <protection/>
    </xf>
    <xf numFmtId="49" fontId="71" fillId="36" borderId="0" xfId="0" applyNumberFormat="1" applyFont="1" applyFill="1" applyBorder="1" applyAlignment="1">
      <alignment/>
    </xf>
    <xf numFmtId="49" fontId="69" fillId="33" borderId="0" xfId="0" applyNumberFormat="1" applyFont="1" applyFill="1" applyBorder="1" applyAlignment="1">
      <alignment/>
    </xf>
    <xf numFmtId="49" fontId="14"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0" fillId="33" borderId="0" xfId="0" applyNumberFormat="1" applyFont="1" applyFill="1" applyBorder="1" applyAlignment="1" quotePrefix="1">
      <alignment/>
    </xf>
    <xf numFmtId="49" fontId="50" fillId="33" borderId="0" xfId="0" applyNumberFormat="1" applyFont="1" applyFill="1" applyBorder="1" applyAlignment="1">
      <alignment/>
    </xf>
    <xf numFmtId="49" fontId="50" fillId="33" borderId="0" xfId="0" applyNumberFormat="1" applyFont="1" applyFill="1" applyBorder="1" applyAlignment="1">
      <alignment horizontal="left" wrapText="1"/>
    </xf>
    <xf numFmtId="0" fontId="3" fillId="33" borderId="0" xfId="0" applyFont="1" applyFill="1" applyBorder="1" applyAlignment="1">
      <alignment horizontal="left" wrapText="1"/>
    </xf>
    <xf numFmtId="0" fontId="70" fillId="36" borderId="0" xfId="0" applyFont="1" applyFill="1" applyBorder="1" applyAlignment="1" applyProtection="1">
      <alignment horizontal="center" vertical="center"/>
      <protection/>
    </xf>
    <xf numFmtId="0" fontId="3" fillId="33" borderId="0" xfId="0" applyFont="1" applyFill="1" applyBorder="1" applyAlignment="1">
      <alignment horizontal="left" wrapText="1"/>
    </xf>
    <xf numFmtId="2" fontId="9" fillId="30" borderId="77" xfId="0" applyNumberFormat="1" applyFont="1" applyFill="1" applyBorder="1" applyAlignment="1" applyProtection="1">
      <alignment vertical="center"/>
      <protection locked="0"/>
    </xf>
    <xf numFmtId="2" fontId="9" fillId="30" borderId="78" xfId="0" applyNumberFormat="1" applyFont="1" applyFill="1" applyBorder="1" applyAlignment="1" applyProtection="1">
      <alignment vertical="center" wrapText="1"/>
      <protection locked="0"/>
    </xf>
    <xf numFmtId="3" fontId="3" fillId="30" borderId="48" xfId="0" applyNumberFormat="1" applyFont="1" applyFill="1" applyBorder="1" applyAlignment="1" applyProtection="1">
      <alignment horizontal="center" vertical="center" wrapText="1"/>
      <protection locked="0"/>
    </xf>
    <xf numFmtId="166" fontId="5" fillId="36" borderId="63" xfId="0" applyNumberFormat="1" applyFont="1" applyFill="1" applyBorder="1" applyAlignment="1" applyProtection="1">
      <alignment horizontal="right" vertical="center"/>
      <protection/>
    </xf>
    <xf numFmtId="0" fontId="5" fillId="33" borderId="35" xfId="0" applyFont="1" applyFill="1" applyBorder="1" applyAlignment="1" applyProtection="1">
      <alignment vertical="center"/>
      <protection/>
    </xf>
    <xf numFmtId="10" fontId="4" fillId="33" borderId="16" xfId="0" applyNumberFormat="1" applyFont="1" applyFill="1" applyBorder="1" applyAlignment="1" applyProtection="1">
      <alignment horizontal="center" vertical="center"/>
      <protection/>
    </xf>
    <xf numFmtId="10" fontId="4" fillId="33" borderId="63" xfId="0" applyNumberFormat="1" applyFont="1" applyFill="1" applyBorder="1" applyAlignment="1" applyProtection="1">
      <alignment horizontal="center" vertical="center"/>
      <protection/>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vertical="top" wrapText="1"/>
    </xf>
    <xf numFmtId="0" fontId="3" fillId="26" borderId="35" xfId="0" applyFont="1" applyFill="1" applyBorder="1" applyAlignment="1" applyProtection="1">
      <alignment vertical="center"/>
      <protection/>
    </xf>
    <xf numFmtId="0" fontId="52" fillId="0" borderId="0" xfId="0" applyFont="1" applyAlignment="1" applyProtection="1">
      <alignment horizontal="left" vertical="center"/>
      <protection/>
    </xf>
    <xf numFmtId="0" fontId="72" fillId="0" borderId="0" xfId="58"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45" xfId="0" applyFont="1" applyFill="1" applyBorder="1" applyAlignment="1" applyProtection="1">
      <alignment horizontal="left" wrapText="1" indent="1"/>
      <protection/>
    </xf>
    <xf numFmtId="0" fontId="3" fillId="33" borderId="21" xfId="0" applyFont="1" applyFill="1" applyBorder="1" applyAlignment="1" applyProtection="1">
      <alignment horizontal="left" wrapText="1" indent="1"/>
      <protection/>
    </xf>
    <xf numFmtId="166" fontId="3" fillId="30" borderId="18" xfId="53" applyNumberFormat="1" applyFont="1" applyFill="1" applyBorder="1" applyAlignment="1" applyProtection="1">
      <alignment vertical="center" wrapText="1"/>
      <protection locked="0"/>
    </xf>
    <xf numFmtId="166" fontId="3" fillId="30" borderId="19" xfId="53" applyNumberFormat="1" applyFont="1" applyFill="1" applyBorder="1" applyAlignment="1" applyProtection="1">
      <alignment vertical="center" wrapText="1"/>
      <protection locked="0"/>
    </xf>
    <xf numFmtId="166" fontId="3" fillId="30" borderId="79" xfId="53" applyNumberFormat="1" applyFont="1" applyFill="1" applyBorder="1" applyAlignment="1" applyProtection="1">
      <alignment vertical="center" wrapText="1"/>
      <protection locked="0"/>
    </xf>
    <xf numFmtId="0" fontId="3" fillId="33" borderId="33" xfId="0" applyFont="1" applyFill="1" applyBorder="1" applyAlignment="1">
      <alignment/>
    </xf>
    <xf numFmtId="0" fontId="3" fillId="33" borderId="0" xfId="0" applyFont="1" applyFill="1" applyBorder="1" applyAlignment="1" quotePrefix="1">
      <alignment horizontal="left" vertical="top" wrapText="1"/>
    </xf>
    <xf numFmtId="0" fontId="3" fillId="33" borderId="0" xfId="0" applyFont="1" applyFill="1" applyBorder="1" applyAlignment="1">
      <alignment horizontal="left" vertical="top" wrapText="1"/>
    </xf>
    <xf numFmtId="0" fontId="68" fillId="36" borderId="0" xfId="0" applyFont="1" applyFill="1" applyBorder="1" applyAlignment="1" applyProtection="1">
      <alignment vertical="center" wrapText="1"/>
      <protection/>
    </xf>
    <xf numFmtId="0" fontId="68" fillId="36" borderId="0" xfId="0" applyFont="1" applyFill="1" applyBorder="1" applyAlignment="1" applyProtection="1">
      <alignment vertical="center"/>
      <protection/>
    </xf>
    <xf numFmtId="0" fontId="3" fillId="33" borderId="0" xfId="0" applyFont="1" applyFill="1" applyBorder="1" applyAlignment="1" applyProtection="1">
      <alignment horizontal="left" vertical="top" wrapText="1"/>
      <protection/>
    </xf>
    <xf numFmtId="49" fontId="3" fillId="33" borderId="0" xfId="0" applyNumberFormat="1" applyFont="1" applyFill="1" applyBorder="1" applyAlignment="1" quotePrefix="1">
      <alignment horizontal="left" vertical="center" wrapText="1"/>
    </xf>
    <xf numFmtId="49" fontId="50" fillId="33" borderId="0" xfId="0" applyNumberFormat="1" applyFont="1" applyFill="1" applyBorder="1" applyAlignment="1" quotePrefix="1">
      <alignment horizontal="left" wrapText="1"/>
    </xf>
    <xf numFmtId="49" fontId="3" fillId="33" borderId="0" xfId="0" applyNumberFormat="1" applyFont="1" applyFill="1" applyBorder="1" applyAlignment="1" quotePrefix="1">
      <alignment horizontal="left" wrapText="1"/>
    </xf>
    <xf numFmtId="0" fontId="2" fillId="33" borderId="0" xfId="0" applyFont="1" applyFill="1" applyBorder="1" applyAlignment="1" applyProtection="1">
      <alignment horizontal="left" wrapText="1"/>
      <protection/>
    </xf>
    <xf numFmtId="0" fontId="3" fillId="33" borderId="0" xfId="0" applyFont="1" applyFill="1" applyBorder="1" applyAlignment="1">
      <alignment horizontal="left" wrapText="1"/>
    </xf>
    <xf numFmtId="0" fontId="68" fillId="36" borderId="0" xfId="0" applyFont="1" applyFill="1" applyBorder="1" applyAlignment="1" applyProtection="1">
      <alignment horizontal="left" vertical="center"/>
      <protection/>
    </xf>
    <xf numFmtId="0" fontId="50" fillId="33" borderId="0" xfId="0" applyFont="1" applyFill="1" applyBorder="1" applyAlignment="1">
      <alignment horizontal="left" wrapText="1"/>
    </xf>
    <xf numFmtId="0" fontId="50" fillId="33" borderId="0" xfId="0" applyFont="1" applyFill="1" applyBorder="1" applyAlignment="1" quotePrefix="1">
      <alignment horizontal="left" wrapText="1"/>
    </xf>
    <xf numFmtId="0" fontId="3" fillId="33" borderId="0" xfId="0" applyFont="1" applyFill="1" applyBorder="1" applyAlignment="1" quotePrefix="1">
      <alignment horizontal="left" wrapText="1"/>
    </xf>
    <xf numFmtId="0" fontId="70" fillId="36" borderId="0" xfId="0" applyFont="1" applyFill="1" applyBorder="1" applyAlignment="1" applyProtection="1">
      <alignment horizontal="center" vertical="center" wrapText="1"/>
      <protection/>
    </xf>
    <xf numFmtId="0" fontId="72" fillId="33" borderId="80" xfId="0" applyFont="1" applyFill="1" applyBorder="1" applyAlignment="1" quotePrefix="1">
      <alignment horizontal="left" vertical="top" wrapText="1"/>
    </xf>
    <xf numFmtId="0" fontId="72" fillId="33" borderId="81" xfId="0" applyFont="1" applyFill="1" applyBorder="1" applyAlignment="1" quotePrefix="1">
      <alignment horizontal="left" vertical="top" wrapText="1"/>
    </xf>
    <xf numFmtId="0" fontId="72" fillId="33" borderId="82" xfId="0" applyFont="1" applyFill="1" applyBorder="1" applyAlignment="1" quotePrefix="1">
      <alignment horizontal="left" vertical="top" wrapText="1"/>
    </xf>
    <xf numFmtId="49" fontId="50"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quotePrefix="1">
      <alignment horizontal="left" vertical="center" wrapText="1"/>
      <protection/>
    </xf>
    <xf numFmtId="49" fontId="3" fillId="33" borderId="0" xfId="0" applyNumberFormat="1" applyFont="1" applyFill="1" applyBorder="1" applyAlignment="1" applyProtection="1">
      <alignment horizontal="left" vertical="center" wrapText="1"/>
      <protection/>
    </xf>
    <xf numFmtId="49" fontId="50" fillId="33" borderId="0" xfId="0" applyNumberFormat="1" applyFont="1" applyFill="1" applyBorder="1" applyAlignment="1">
      <alignment horizontal="left" wrapText="1"/>
    </xf>
    <xf numFmtId="0" fontId="50" fillId="33" borderId="0" xfId="0" applyFont="1" applyFill="1" applyBorder="1" applyAlignment="1">
      <alignment horizontal="left" vertical="center" wrapText="1"/>
    </xf>
    <xf numFmtId="49" fontId="1" fillId="33" borderId="0" xfId="0" applyNumberFormat="1" applyFont="1" applyFill="1" applyBorder="1" applyAlignment="1">
      <alignment horizontal="left" wrapText="1"/>
    </xf>
    <xf numFmtId="0" fontId="3" fillId="33" borderId="0" xfId="0" applyFont="1" applyFill="1" applyBorder="1" applyAlignment="1" applyProtection="1">
      <alignment horizontal="left" wrapText="1"/>
      <protection/>
    </xf>
    <xf numFmtId="49" fontId="67" fillId="33" borderId="0" xfId="0" applyNumberFormat="1" applyFont="1" applyFill="1" applyBorder="1" applyAlignment="1">
      <alignment horizontal="left" wrapText="1"/>
    </xf>
    <xf numFmtId="0" fontId="2" fillId="33" borderId="32" xfId="0" applyFont="1" applyFill="1" applyBorder="1" applyAlignment="1" applyProtection="1">
      <alignment horizontal="center" vertical="center"/>
      <protection/>
    </xf>
    <xf numFmtId="0" fontId="2" fillId="33" borderId="34" xfId="0" applyFont="1" applyFill="1" applyBorder="1" applyAlignment="1" applyProtection="1">
      <alignment horizontal="center" vertical="center"/>
      <protection/>
    </xf>
    <xf numFmtId="0" fontId="70" fillId="36" borderId="27" xfId="0" applyFont="1" applyFill="1" applyBorder="1" applyAlignment="1" applyProtection="1">
      <alignment horizontal="center" vertical="center" wrapText="1"/>
      <protection/>
    </xf>
    <xf numFmtId="0" fontId="70" fillId="36" borderId="83" xfId="0" applyFont="1" applyFill="1" applyBorder="1" applyAlignment="1" applyProtection="1">
      <alignment horizontal="center" vertical="center" wrapText="1"/>
      <protection/>
    </xf>
    <xf numFmtId="0" fontId="70" fillId="36" borderId="84" xfId="0" applyFont="1" applyFill="1" applyBorder="1" applyAlignment="1" applyProtection="1">
      <alignment horizontal="center" vertical="center" wrapText="1"/>
      <protection/>
    </xf>
    <xf numFmtId="0" fontId="3" fillId="30" borderId="63" xfId="0" applyFont="1" applyFill="1" applyBorder="1" applyAlignment="1" applyProtection="1">
      <alignment horizontal="left" vertical="center" indent="1"/>
      <protection locked="0"/>
    </xf>
    <xf numFmtId="0" fontId="3" fillId="30" borderId="85" xfId="0" applyFont="1" applyFill="1" applyBorder="1" applyAlignment="1" applyProtection="1">
      <alignment horizontal="left" vertical="center" indent="1"/>
      <protection locked="0"/>
    </xf>
    <xf numFmtId="0" fontId="3" fillId="30" borderId="50" xfId="0" applyFont="1" applyFill="1" applyBorder="1" applyAlignment="1" applyProtection="1">
      <alignment horizontal="left" vertical="center" indent="1"/>
      <protection locked="0"/>
    </xf>
    <xf numFmtId="167" fontId="3" fillId="30" borderId="48"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wrapText="1" indent="1"/>
      <protection locked="0"/>
    </xf>
    <xf numFmtId="0" fontId="3" fillId="30" borderId="48" xfId="0" applyFont="1" applyFill="1" applyBorder="1" applyAlignment="1" applyProtection="1">
      <alignment horizontal="left" vertical="center" indent="1"/>
      <protection locked="0"/>
    </xf>
    <xf numFmtId="14" fontId="3" fillId="30" borderId="63" xfId="0" applyNumberFormat="1" applyFont="1" applyFill="1" applyBorder="1" applyAlignment="1" applyProtection="1">
      <alignment horizontal="left" vertical="center" indent="1"/>
      <protection locked="0"/>
    </xf>
    <xf numFmtId="14" fontId="3" fillId="30" borderId="50" xfId="0" applyNumberFormat="1" applyFont="1" applyFill="1" applyBorder="1" applyAlignment="1" applyProtection="1">
      <alignment horizontal="left" vertical="center" indent="1"/>
      <protection locked="0"/>
    </xf>
    <xf numFmtId="0" fontId="70" fillId="36" borderId="0" xfId="0" applyFont="1" applyFill="1" applyBorder="1" applyAlignment="1" applyProtection="1">
      <alignment horizontal="center" vertical="center"/>
      <protection/>
    </xf>
    <xf numFmtId="0" fontId="9" fillId="33" borderId="0" xfId="0" applyFont="1" applyFill="1" applyBorder="1" applyAlignment="1">
      <alignment horizontal="left" wrapText="1"/>
    </xf>
    <xf numFmtId="0" fontId="2" fillId="33" borderId="28" xfId="0" applyFont="1" applyFill="1" applyBorder="1" applyAlignment="1" applyProtection="1">
      <alignment horizontal="center" vertical="center"/>
      <protection/>
    </xf>
    <xf numFmtId="0" fontId="2" fillId="33" borderId="86"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85"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0" fontId="3" fillId="33" borderId="26" xfId="0" applyFont="1" applyFill="1" applyBorder="1" applyAlignment="1" applyProtection="1">
      <alignment horizontal="left" vertical="center" wrapText="1" indent="1"/>
      <protection/>
    </xf>
    <xf numFmtId="0" fontId="16" fillId="33" borderId="0" xfId="0" applyFont="1" applyFill="1" applyBorder="1" applyAlignment="1" applyProtection="1">
      <alignment horizontal="center" vertical="center"/>
      <protection/>
    </xf>
    <xf numFmtId="166" fontId="3" fillId="33" borderId="10" xfId="0" applyNumberFormat="1"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166" fontId="2" fillId="33" borderId="37" xfId="0" applyNumberFormat="1" applyFont="1" applyFill="1" applyBorder="1" applyAlignment="1" applyProtection="1">
      <alignment horizontal="center" vertical="center" wrapText="1"/>
      <protection/>
    </xf>
    <xf numFmtId="166" fontId="2" fillId="33" borderId="38"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left" vertical="center" wrapText="1"/>
      <protection/>
    </xf>
    <xf numFmtId="0" fontId="5" fillId="33" borderId="26" xfId="0" applyFont="1" applyFill="1" applyBorder="1" applyAlignment="1" applyProtection="1">
      <alignment horizontal="left" vertical="center" wrapText="1" indent="4"/>
      <protection/>
    </xf>
    <xf numFmtId="0" fontId="2" fillId="33" borderId="37"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3" fillId="33" borderId="20" xfId="0" applyFont="1" applyFill="1" applyBorder="1" applyAlignment="1" applyProtection="1">
      <alignment horizontal="left" vertical="center" wrapText="1" indent="1"/>
      <protection/>
    </xf>
    <xf numFmtId="0" fontId="2" fillId="33" borderId="87" xfId="0" applyFont="1" applyFill="1" applyBorder="1" applyAlignment="1" applyProtection="1">
      <alignment horizontal="center" vertical="center" wrapText="1"/>
      <protection/>
    </xf>
    <xf numFmtId="0" fontId="2" fillId="33" borderId="88" xfId="0" applyFont="1" applyFill="1" applyBorder="1" applyAlignment="1" applyProtection="1">
      <alignment horizontal="center" vertical="center" wrapText="1"/>
      <protection/>
    </xf>
    <xf numFmtId="0" fontId="11" fillId="33" borderId="48" xfId="52" applyFont="1" applyFill="1" applyBorder="1" applyAlignment="1" applyProtection="1">
      <alignment horizontal="left" vertical="center" indent="1"/>
      <protection/>
    </xf>
    <xf numFmtId="0" fontId="10" fillId="33" borderId="48" xfId="52" applyFont="1" applyFill="1" applyBorder="1" applyAlignment="1" applyProtection="1">
      <alignment horizontal="left" vertical="center" indent="1"/>
      <protection/>
    </xf>
    <xf numFmtId="168" fontId="11" fillId="33" borderId="48" xfId="52" applyNumberFormat="1" applyFont="1" applyFill="1" applyBorder="1" applyAlignment="1" applyProtection="1">
      <alignment horizontal="left" vertical="center" indent="1"/>
      <protection/>
    </xf>
    <xf numFmtId="0" fontId="5" fillId="33" borderId="21" xfId="0" applyFont="1" applyFill="1" applyBorder="1" applyAlignment="1" applyProtection="1">
      <alignment horizontal="left" vertical="center" wrapText="1" indent="4"/>
      <protection/>
    </xf>
    <xf numFmtId="0" fontId="5" fillId="33" borderId="89" xfId="0" applyFont="1" applyFill="1" applyBorder="1" applyAlignment="1" applyProtection="1">
      <alignment horizontal="left" vertical="center" wrapText="1" indent="4"/>
      <protection/>
    </xf>
    <xf numFmtId="0" fontId="5" fillId="33" borderId="90" xfId="0" applyFont="1" applyFill="1" applyBorder="1" applyAlignment="1" applyProtection="1">
      <alignment horizontal="left" vertical="center" wrapText="1" indent="4"/>
      <protection/>
    </xf>
    <xf numFmtId="0" fontId="3" fillId="33" borderId="21" xfId="0" applyFont="1" applyFill="1" applyBorder="1" applyAlignment="1" applyProtection="1">
      <alignment horizontal="left" vertical="center" wrapText="1" indent="1"/>
      <protection/>
    </xf>
    <xf numFmtId="0" fontId="3" fillId="33" borderId="89" xfId="0" applyFont="1" applyFill="1" applyBorder="1" applyAlignment="1" applyProtection="1">
      <alignment horizontal="left" vertical="center" wrapText="1" indent="1"/>
      <protection/>
    </xf>
    <xf numFmtId="0" fontId="3" fillId="33" borderId="90" xfId="0" applyFont="1" applyFill="1" applyBorder="1" applyAlignment="1" applyProtection="1">
      <alignment horizontal="left" vertical="center" wrapText="1" indent="1"/>
      <protection/>
    </xf>
    <xf numFmtId="0" fontId="3" fillId="33" borderId="10" xfId="0" applyFont="1" applyFill="1" applyBorder="1" applyAlignment="1" applyProtection="1">
      <alignment horizontal="left" vertical="center"/>
      <protection/>
    </xf>
    <xf numFmtId="0" fontId="70" fillId="36" borderId="0" xfId="52" applyFont="1" applyFill="1" applyBorder="1" applyAlignment="1" applyProtection="1">
      <alignment horizontal="center" vertical="center"/>
      <protection/>
    </xf>
    <xf numFmtId="0" fontId="8" fillId="33" borderId="91" xfId="57" applyFont="1" applyFill="1" applyBorder="1" applyAlignment="1" applyProtection="1">
      <alignment horizontal="left" vertical="center" wrapText="1"/>
      <protection/>
    </xf>
    <xf numFmtId="0" fontId="2" fillId="33" borderId="44" xfId="53" applyFont="1" applyFill="1" applyBorder="1" applyAlignment="1" applyProtection="1">
      <alignment horizontal="center" vertical="center" wrapText="1"/>
      <protection/>
    </xf>
    <xf numFmtId="0" fontId="2" fillId="33" borderId="92" xfId="53" applyFont="1" applyFill="1" applyBorder="1" applyAlignment="1" applyProtection="1">
      <alignment horizontal="center" vertical="center" wrapText="1"/>
      <protection/>
    </xf>
    <xf numFmtId="0" fontId="2" fillId="33" borderId="57" xfId="53" applyFont="1" applyFill="1" applyBorder="1" applyAlignment="1" applyProtection="1">
      <alignment horizontal="center" vertical="center" wrapText="1"/>
      <protection/>
    </xf>
    <xf numFmtId="0" fontId="10" fillId="33" borderId="63" xfId="52" applyFont="1" applyFill="1" applyBorder="1" applyAlignment="1" applyProtection="1">
      <alignment horizontal="left" vertical="center" indent="1"/>
      <protection/>
    </xf>
    <xf numFmtId="0" fontId="10" fillId="33" borderId="50" xfId="52" applyFont="1" applyFill="1" applyBorder="1" applyAlignment="1" applyProtection="1">
      <alignment horizontal="left" vertical="center" indent="1"/>
      <protection/>
    </xf>
    <xf numFmtId="0" fontId="70" fillId="36" borderId="0" xfId="52" applyFont="1" applyFill="1" applyBorder="1" applyAlignment="1" applyProtection="1">
      <alignment horizontal="center"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PAGE24" xfId="51"/>
    <cellStyle name="Normal_PAGE27" xfId="52"/>
    <cellStyle name="Normal_PAGE28" xfId="53"/>
    <cellStyle name="Normal_PAGE29" xfId="54"/>
    <cellStyle name="Normal_PAGE30" xfId="55"/>
    <cellStyle name="Normal_PAGE31" xfId="56"/>
    <cellStyle name="Normal_PAGE32" xfId="57"/>
    <cellStyle name="Normal_PAGE33" xfId="58"/>
    <cellStyle name="Note" xfId="59"/>
    <cellStyle name="Percent" xfId="60"/>
    <cellStyle name="Satisfaisant" xfId="61"/>
    <cellStyle name="Sortie" xfId="62"/>
    <cellStyle name="TableStyleLight1" xfId="63"/>
    <cellStyle name="Texte explicatif" xfId="64"/>
    <cellStyle name="Titre" xfId="65"/>
    <cellStyle name="Titre 1" xfId="66"/>
    <cellStyle name="Titre 2" xfId="67"/>
    <cellStyle name="Titre 3" xfId="68"/>
    <cellStyle name="Titre 4" xfId="69"/>
    <cellStyle name="Total" xfId="70"/>
    <cellStyle name="Vérification" xfId="71"/>
  </cellStyles>
  <dxfs count="7">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4" /><Relationship Id="rId8" Type="http://schemas.openxmlformats.org/officeDocument/2006/relationships/hyperlink" Target="#AIDE_REPERE4" /><Relationship Id="rId9" Type="http://schemas.openxmlformats.org/officeDocument/2006/relationships/hyperlink" Target="#AIDE_REPERE1" /><Relationship Id="rId10" Type="http://schemas.openxmlformats.org/officeDocument/2006/relationships/hyperlink" Target="#AIDE_REPERE1" /><Relationship Id="rId11" Type="http://schemas.openxmlformats.org/officeDocument/2006/relationships/hyperlink" Target="#AIDE_REPERE2" /><Relationship Id="rId12" Type="http://schemas.openxmlformats.org/officeDocument/2006/relationships/hyperlink" Target="#AIDE_REPERE2" /><Relationship Id="rId13" Type="http://schemas.openxmlformats.org/officeDocument/2006/relationships/hyperlink" Target="#AIDE_REPERE3" /><Relationship Id="rId14" Type="http://schemas.openxmlformats.org/officeDocument/2006/relationships/hyperlink" Target="#AIDE_REPERE3" /><Relationship Id="rId15" Type="http://schemas.openxmlformats.org/officeDocument/2006/relationships/hyperlink" Target="#AIDE_REPERE20" /><Relationship Id="rId16" Type="http://schemas.openxmlformats.org/officeDocument/2006/relationships/hyperlink" Target="#AIDE_REPERE20"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image" Target="../media/image10.png" /><Relationship Id="rId27" Type="http://schemas.openxmlformats.org/officeDocument/2006/relationships/hyperlink" Target="#AIDE_REPERE21" /><Relationship Id="rId28" Type="http://schemas.openxmlformats.org/officeDocument/2006/relationships/hyperlink" Target="#AIDE_REPERE21" /><Relationship Id="rId29" Type="http://schemas.openxmlformats.org/officeDocument/2006/relationships/hyperlink" Target="#AIDE_REPERE22" /><Relationship Id="rId30" Type="http://schemas.openxmlformats.org/officeDocument/2006/relationships/hyperlink" Target="#AIDE_REPERE22" /><Relationship Id="rId31" Type="http://schemas.openxmlformats.org/officeDocument/2006/relationships/hyperlink" Target="#AIDE_REPERE23" /><Relationship Id="rId32" Type="http://schemas.openxmlformats.org/officeDocument/2006/relationships/hyperlink" Target="#AIDE_REPERE23" /><Relationship Id="rId33" Type="http://schemas.openxmlformats.org/officeDocument/2006/relationships/hyperlink" Target="#AIDE_REPERE24" /><Relationship Id="rId34" Type="http://schemas.openxmlformats.org/officeDocument/2006/relationships/hyperlink" Target="#AIDE_REPERE24" /><Relationship Id="rId35" Type="http://schemas.openxmlformats.org/officeDocument/2006/relationships/hyperlink" Target="#AIDE_REPERE25" /><Relationship Id="rId36" Type="http://schemas.openxmlformats.org/officeDocument/2006/relationships/hyperlink" Target="#AIDE_REPERE25" /><Relationship Id="rId37" Type="http://schemas.openxmlformats.org/officeDocument/2006/relationships/hyperlink" Target="#AIDE_REPERE26" /><Relationship Id="rId38" Type="http://schemas.openxmlformats.org/officeDocument/2006/relationships/hyperlink" Target="#AIDE_REPERE26" /><Relationship Id="rId39" Type="http://schemas.openxmlformats.org/officeDocument/2006/relationships/hyperlink" Target="#AIDE_REPERE27" /><Relationship Id="rId40" Type="http://schemas.openxmlformats.org/officeDocument/2006/relationships/hyperlink" Target="#AIDE_REPERE27" /><Relationship Id="rId41" Type="http://schemas.openxmlformats.org/officeDocument/2006/relationships/hyperlink" Target="#AIDE_REPERE28" /><Relationship Id="rId42" Type="http://schemas.openxmlformats.org/officeDocument/2006/relationships/hyperlink" Target="#AIDE_REPERE28" /><Relationship Id="rId43" Type="http://schemas.openxmlformats.org/officeDocument/2006/relationships/hyperlink" Target="#AIDE_REPERE29" /><Relationship Id="rId44" Type="http://schemas.openxmlformats.org/officeDocument/2006/relationships/hyperlink" Target="#AIDE_REPERE29" /><Relationship Id="rId45" Type="http://schemas.openxmlformats.org/officeDocument/2006/relationships/image" Target="../media/image11.png" /><Relationship Id="rId46" Type="http://schemas.openxmlformats.org/officeDocument/2006/relationships/hyperlink" Target="#AIDE_REPERE8" /><Relationship Id="rId47" Type="http://schemas.openxmlformats.org/officeDocument/2006/relationships/hyperlink" Target="#AIDE_REPERE8"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0" /><Relationship Id="rId5" Type="http://schemas.openxmlformats.org/officeDocument/2006/relationships/hyperlink" Target="#AIDE_REPERE10" /><Relationship Id="rId6" Type="http://schemas.openxmlformats.org/officeDocument/2006/relationships/hyperlink" Target="#AIDE_REPERE11" /><Relationship Id="rId7" Type="http://schemas.openxmlformats.org/officeDocument/2006/relationships/hyperlink" Target="#AIDE_REPERE11" /><Relationship Id="rId8" Type="http://schemas.openxmlformats.org/officeDocument/2006/relationships/hyperlink" Target="#AIDE_REPERE12" /><Relationship Id="rId9" Type="http://schemas.openxmlformats.org/officeDocument/2006/relationships/hyperlink" Target="#AIDE_REPERE12" /><Relationship Id="rId10" Type="http://schemas.openxmlformats.org/officeDocument/2006/relationships/hyperlink" Target="#AIDE_REPERE13" /><Relationship Id="rId11" Type="http://schemas.openxmlformats.org/officeDocument/2006/relationships/hyperlink" Target="#AIDE_REPERE13" /><Relationship Id="rId12" Type="http://schemas.openxmlformats.org/officeDocument/2006/relationships/hyperlink" Target="#AIDE_REPERE14" /><Relationship Id="rId13" Type="http://schemas.openxmlformats.org/officeDocument/2006/relationships/hyperlink" Target="#AIDE_REPERE14" /><Relationship Id="rId14" Type="http://schemas.openxmlformats.org/officeDocument/2006/relationships/hyperlink" Target="#AIDE_REPERE15" /><Relationship Id="rId15" Type="http://schemas.openxmlformats.org/officeDocument/2006/relationships/hyperlink" Target="#AIDE_REPERE15" /><Relationship Id="rId16" Type="http://schemas.openxmlformats.org/officeDocument/2006/relationships/hyperlink" Target="#AIDE_REPERE15" /><Relationship Id="rId17" Type="http://schemas.openxmlformats.org/officeDocument/2006/relationships/hyperlink" Target="#AIDE_REPERE15" /><Relationship Id="rId18" Type="http://schemas.openxmlformats.org/officeDocument/2006/relationships/hyperlink" Target="#AIDE_REPERE17" /><Relationship Id="rId19" Type="http://schemas.openxmlformats.org/officeDocument/2006/relationships/hyperlink" Target="#AIDE_REPERE17" /><Relationship Id="rId20" Type="http://schemas.openxmlformats.org/officeDocument/2006/relationships/hyperlink" Target="#AIDE_REPERE16" /><Relationship Id="rId21" Type="http://schemas.openxmlformats.org/officeDocument/2006/relationships/hyperlink" Target="#AIDE_REPERE16" /><Relationship Id="rId22" Type="http://schemas.openxmlformats.org/officeDocument/2006/relationships/hyperlink" Target="#AIDE_REPERE18" /><Relationship Id="rId23" Type="http://schemas.openxmlformats.org/officeDocument/2006/relationships/hyperlink" Target="#AIDE_REPERE18" /><Relationship Id="rId24" Type="http://schemas.openxmlformats.org/officeDocument/2006/relationships/hyperlink" Target="#AIDE_REPERE19" /><Relationship Id="rId25" Type="http://schemas.openxmlformats.org/officeDocument/2006/relationships/hyperlink" Target="#AIDE_REPERE19" /><Relationship Id="rId26" Type="http://schemas.openxmlformats.org/officeDocument/2006/relationships/hyperlink" Target="#AIDE_REPERE23" /><Relationship Id="rId27" Type="http://schemas.openxmlformats.org/officeDocument/2006/relationships/hyperlink" Target="#AIDE_REPERE23" /><Relationship Id="rId28" Type="http://schemas.openxmlformats.org/officeDocument/2006/relationships/hyperlink" Target="#AIDE_REPERE25" /><Relationship Id="rId29" Type="http://schemas.openxmlformats.org/officeDocument/2006/relationships/hyperlink" Target="#AIDE_REPERE25" /><Relationship Id="rId30" Type="http://schemas.openxmlformats.org/officeDocument/2006/relationships/hyperlink" Target="#AIDE_REPERE26" /><Relationship Id="rId31" Type="http://schemas.openxmlformats.org/officeDocument/2006/relationships/hyperlink" Target="#AIDE_REPERE26" /><Relationship Id="rId32" Type="http://schemas.openxmlformats.org/officeDocument/2006/relationships/hyperlink" Target="#AIDE_REPERE27" /><Relationship Id="rId33" Type="http://schemas.openxmlformats.org/officeDocument/2006/relationships/hyperlink" Target="#AIDE_REPERE27" /><Relationship Id="rId34" Type="http://schemas.openxmlformats.org/officeDocument/2006/relationships/hyperlink" Target="#AIDE_REPERE28" /><Relationship Id="rId35" Type="http://schemas.openxmlformats.org/officeDocument/2006/relationships/hyperlink" Target="#AIDE_REPERE28" /><Relationship Id="rId36" Type="http://schemas.openxmlformats.org/officeDocument/2006/relationships/hyperlink" Target="#AIDE_REPERE29" /><Relationship Id="rId37" Type="http://schemas.openxmlformats.org/officeDocument/2006/relationships/hyperlink" Target="#AIDE_REPERE29"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66</xdr:row>
      <xdr:rowOff>28575</xdr:rowOff>
    </xdr:from>
    <xdr:to>
      <xdr:col>3</xdr:col>
      <xdr:colOff>0</xdr:colOff>
      <xdr:row>68</xdr:row>
      <xdr:rowOff>228600</xdr:rowOff>
    </xdr:to>
    <xdr:grpSp>
      <xdr:nvGrpSpPr>
        <xdr:cNvPr id="1" name="Groupe 6"/>
        <xdr:cNvGrpSpPr>
          <a:grpSpLocks/>
        </xdr:cNvGrpSpPr>
      </xdr:nvGrpSpPr>
      <xdr:grpSpPr>
        <a:xfrm>
          <a:off x="819150" y="1718310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25</xdr:row>
      <xdr:rowOff>38100</xdr:rowOff>
    </xdr:from>
    <xdr:to>
      <xdr:col>2</xdr:col>
      <xdr:colOff>276225</xdr:colOff>
      <xdr:row>25</xdr:row>
      <xdr:rowOff>266700</xdr:rowOff>
    </xdr:to>
    <xdr:pic macro="[0]!SaisieFiness">
      <xdr:nvPicPr>
        <xdr:cNvPr id="1" name="Image 1"/>
        <xdr:cNvPicPr preferRelativeResize="1">
          <a:picLocks noChangeAspect="1"/>
        </xdr:cNvPicPr>
      </xdr:nvPicPr>
      <xdr:blipFill>
        <a:blip r:embed="rId1"/>
        <a:stretch>
          <a:fillRect/>
        </a:stretch>
      </xdr:blipFill>
      <xdr:spPr>
        <a:xfrm>
          <a:off x="381000" y="5676900"/>
          <a:ext cx="219075" cy="228600"/>
        </a:xfrm>
        <a:prstGeom prst="rect">
          <a:avLst/>
        </a:prstGeom>
        <a:noFill/>
        <a:ln w="9525" cmpd="sng">
          <a:noFill/>
        </a:ln>
      </xdr:spPr>
    </xdr:pic>
    <xdr:clientData/>
  </xdr:twoCellAnchor>
  <xdr:twoCellAnchor editAs="oneCell">
    <xdr:from>
      <xdr:col>2</xdr:col>
      <xdr:colOff>342900</xdr:colOff>
      <xdr:row>25</xdr:row>
      <xdr:rowOff>38100</xdr:rowOff>
    </xdr:from>
    <xdr:to>
      <xdr:col>2</xdr:col>
      <xdr:colOff>561975</xdr:colOff>
      <xdr:row>25</xdr:row>
      <xdr:rowOff>266700</xdr:rowOff>
    </xdr:to>
    <xdr:pic macro="[0]!ModifierFiness">
      <xdr:nvPicPr>
        <xdr:cNvPr id="2" name="Image 2"/>
        <xdr:cNvPicPr preferRelativeResize="1">
          <a:picLocks noChangeAspect="1"/>
        </xdr:cNvPicPr>
      </xdr:nvPicPr>
      <xdr:blipFill>
        <a:blip r:embed="rId2"/>
        <a:stretch>
          <a:fillRect/>
        </a:stretch>
      </xdr:blipFill>
      <xdr:spPr>
        <a:xfrm>
          <a:off x="666750" y="5676900"/>
          <a:ext cx="219075" cy="228600"/>
        </a:xfrm>
        <a:prstGeom prst="rect">
          <a:avLst/>
        </a:prstGeom>
        <a:noFill/>
        <a:ln w="9525" cmpd="sng">
          <a:noFill/>
        </a:ln>
      </xdr:spPr>
    </xdr:pic>
    <xdr:clientData/>
  </xdr:twoCellAnchor>
  <xdr:twoCellAnchor editAs="oneCell">
    <xdr:from>
      <xdr:col>2</xdr:col>
      <xdr:colOff>619125</xdr:colOff>
      <xdr:row>25</xdr:row>
      <xdr:rowOff>38100</xdr:rowOff>
    </xdr:from>
    <xdr:to>
      <xdr:col>2</xdr:col>
      <xdr:colOff>838200</xdr:colOff>
      <xdr:row>25</xdr:row>
      <xdr:rowOff>266700</xdr:rowOff>
    </xdr:to>
    <xdr:pic macro="[0]!SupprimerFiness">
      <xdr:nvPicPr>
        <xdr:cNvPr id="3" name="Image 3"/>
        <xdr:cNvPicPr preferRelativeResize="1">
          <a:picLocks noChangeAspect="1"/>
        </xdr:cNvPicPr>
      </xdr:nvPicPr>
      <xdr:blipFill>
        <a:blip r:embed="rId3"/>
        <a:stretch>
          <a:fillRect/>
        </a:stretch>
      </xdr:blipFill>
      <xdr:spPr>
        <a:xfrm>
          <a:off x="942975" y="5676900"/>
          <a:ext cx="219075" cy="228600"/>
        </a:xfrm>
        <a:prstGeom prst="rect">
          <a:avLst/>
        </a:prstGeom>
        <a:noFill/>
        <a:ln w="9525" cmpd="sng">
          <a:noFill/>
        </a:ln>
      </xdr:spPr>
    </xdr:pic>
    <xdr:clientData/>
  </xdr:twoCellAnchor>
  <xdr:twoCellAnchor editAs="oneCell">
    <xdr:from>
      <xdr:col>7</xdr:col>
      <xdr:colOff>209550</xdr:colOff>
      <xdr:row>21</xdr:row>
      <xdr:rowOff>142875</xdr:rowOff>
    </xdr:from>
    <xdr:to>
      <xdr:col>7</xdr:col>
      <xdr:colOff>361950</xdr:colOff>
      <xdr:row>22</xdr:row>
      <xdr:rowOff>123825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8867775" y="4362450"/>
          <a:ext cx="152400" cy="152400"/>
        </a:xfrm>
        <a:prstGeom prst="rect">
          <a:avLst/>
        </a:prstGeom>
        <a:noFill/>
        <a:ln w="9525" cmpd="sng">
          <a:noFill/>
        </a:ln>
      </xdr:spPr>
    </xdr:pic>
    <xdr:clientData/>
  </xdr:twoCellAnchor>
  <xdr:twoCellAnchor editAs="oneCell">
    <xdr:from>
      <xdr:col>4</xdr:col>
      <xdr:colOff>266700</xdr:colOff>
      <xdr:row>21</xdr:row>
      <xdr:rowOff>142875</xdr:rowOff>
    </xdr:from>
    <xdr:to>
      <xdr:col>4</xdr:col>
      <xdr:colOff>419100</xdr:colOff>
      <xdr:row>22</xdr:row>
      <xdr:rowOff>123825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5495925" y="4362450"/>
          <a:ext cx="152400" cy="152400"/>
        </a:xfrm>
        <a:prstGeom prst="rect">
          <a:avLst/>
        </a:prstGeom>
        <a:noFill/>
        <a:ln w="9525" cmpd="sng">
          <a:noFill/>
        </a:ln>
      </xdr:spPr>
    </xdr:pic>
    <xdr:clientData/>
  </xdr:twoCellAnchor>
  <xdr:twoCellAnchor editAs="oneCell">
    <xdr:from>
      <xdr:col>1</xdr:col>
      <xdr:colOff>85725</xdr:colOff>
      <xdr:row>5</xdr:row>
      <xdr:rowOff>9525</xdr:rowOff>
    </xdr:from>
    <xdr:to>
      <xdr:col>1</xdr:col>
      <xdr:colOff>238125</xdr:colOff>
      <xdr:row>5</xdr:row>
      <xdr:rowOff>161925</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85725" y="1152525"/>
          <a:ext cx="152400" cy="152400"/>
        </a:xfrm>
        <a:prstGeom prst="rect">
          <a:avLst/>
        </a:prstGeom>
        <a:noFill/>
        <a:ln w="9525" cmpd="sng">
          <a:noFill/>
        </a:ln>
      </xdr:spPr>
    </xdr:pic>
    <xdr:clientData/>
  </xdr:twoCellAnchor>
  <xdr:twoCellAnchor editAs="oneCell">
    <xdr:from>
      <xdr:col>1</xdr:col>
      <xdr:colOff>57150</xdr:colOff>
      <xdr:row>24</xdr:row>
      <xdr:rowOff>9525</xdr:rowOff>
    </xdr:from>
    <xdr:to>
      <xdr:col>1</xdr:col>
      <xdr:colOff>209550</xdr:colOff>
      <xdr:row>24</xdr:row>
      <xdr:rowOff>161925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57150" y="5476875"/>
          <a:ext cx="152400" cy="152400"/>
        </a:xfrm>
        <a:prstGeom prst="rect">
          <a:avLst/>
        </a:prstGeom>
        <a:noFill/>
        <a:ln w="9525" cmpd="sng">
          <a:noFill/>
        </a:ln>
      </xdr:spPr>
    </xdr:pic>
    <xdr:clientData/>
  </xdr:twoCellAnchor>
  <xdr:twoCellAnchor editAs="oneCell">
    <xdr:from>
      <xdr:col>1</xdr:col>
      <xdr:colOff>57150</xdr:colOff>
      <xdr:row>25</xdr:row>
      <xdr:rowOff>85725</xdr:rowOff>
    </xdr:from>
    <xdr:to>
      <xdr:col>1</xdr:col>
      <xdr:colOff>209550</xdr:colOff>
      <xdr:row>25</xdr:row>
      <xdr:rowOff>238125</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57150" y="5724525"/>
          <a:ext cx="152400" cy="152400"/>
        </a:xfrm>
        <a:prstGeom prst="rect">
          <a:avLst/>
        </a:prstGeom>
        <a:noFill/>
        <a:ln w="9525" cmpd="sng">
          <a:noFill/>
        </a:ln>
      </xdr:spPr>
    </xdr:pic>
    <xdr:clientData/>
  </xdr:twoCellAnchor>
  <xdr:twoCellAnchor editAs="oneCell">
    <xdr:from>
      <xdr:col>5</xdr:col>
      <xdr:colOff>1019175</xdr:colOff>
      <xdr:row>21</xdr:row>
      <xdr:rowOff>142875</xdr:rowOff>
    </xdr:from>
    <xdr:to>
      <xdr:col>5</xdr:col>
      <xdr:colOff>1171575</xdr:colOff>
      <xdr:row>22</xdr:row>
      <xdr:rowOff>123825</xdr:rowOff>
    </xdr:to>
    <xdr:pic>
      <xdr:nvPicPr>
        <xdr:cNvPr id="9" name="Image 25" descr="C:\Users\lducoudre\AppData\Local\Microsoft\Windows\Temporary Internet Files\Content.IE5\U5NQSQCN\unknown-31209_960_720[1].png">
          <a:hlinkClick r:id="rId16"/>
        </xdr:cNvPr>
        <xdr:cNvPicPr preferRelativeResize="1">
          <a:picLocks noChangeAspect="1"/>
        </xdr:cNvPicPr>
      </xdr:nvPicPr>
      <xdr:blipFill>
        <a:blip r:embed="rId4"/>
        <a:stretch>
          <a:fillRect/>
        </a:stretch>
      </xdr:blipFill>
      <xdr:spPr>
        <a:xfrm>
          <a:off x="6924675" y="43624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1343025</xdr:colOff>
      <xdr:row>5</xdr:row>
      <xdr:rowOff>0</xdr:rowOff>
    </xdr:from>
    <xdr:to>
      <xdr:col>2</xdr:col>
      <xdr:colOff>1495425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962275" y="1171575"/>
          <a:ext cx="152400" cy="142875"/>
        </a:xfrm>
        <a:prstGeom prst="rect">
          <a:avLst/>
        </a:prstGeom>
        <a:noFill/>
        <a:ln w="9525" cmpd="sng">
          <a:noFill/>
        </a:ln>
      </xdr:spPr>
    </xdr:pic>
    <xdr:clientData/>
  </xdr:twoCellAnchor>
  <xdr:twoCellAnchor editAs="oneCell">
    <xdr:from>
      <xdr:col>4</xdr:col>
      <xdr:colOff>381000</xdr:colOff>
      <xdr:row>5</xdr:row>
      <xdr:rowOff>0</xdr:rowOff>
    </xdr:from>
    <xdr:to>
      <xdr:col>4</xdr:col>
      <xdr:colOff>533400</xdr:colOff>
      <xdr:row>5</xdr:row>
      <xdr:rowOff>142875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277100" y="1171575"/>
          <a:ext cx="152400" cy="142875"/>
        </a:xfrm>
        <a:prstGeom prst="rect">
          <a:avLst/>
        </a:prstGeom>
        <a:noFill/>
        <a:ln w="9525" cmpd="sng">
          <a:noFill/>
        </a:ln>
      </xdr:spPr>
    </xdr:pic>
    <xdr:clientData/>
  </xdr:twoCellAnchor>
  <xdr:twoCellAnchor editAs="oneCell">
    <xdr:from>
      <xdr:col>2</xdr:col>
      <xdr:colOff>57150</xdr:colOff>
      <xdr:row>9</xdr:row>
      <xdr:rowOff>38100</xdr:rowOff>
    </xdr:from>
    <xdr:to>
      <xdr:col>2</xdr:col>
      <xdr:colOff>276225</xdr:colOff>
      <xdr:row>10</xdr:row>
      <xdr:rowOff>85725</xdr:rowOff>
    </xdr:to>
    <xdr:pic macro="[0]!SaisieId_CR_SF_">
      <xdr:nvPicPr>
        <xdr:cNvPr id="3" name="Image 1"/>
        <xdr:cNvPicPr preferRelativeResize="1">
          <a:picLocks noChangeAspect="1"/>
        </xdr:cNvPicPr>
      </xdr:nvPicPr>
      <xdr:blipFill>
        <a:blip r:embed="rId6"/>
        <a:stretch>
          <a:fillRect/>
        </a:stretch>
      </xdr:blipFill>
      <xdr:spPr>
        <a:xfrm>
          <a:off x="1676400" y="2524125"/>
          <a:ext cx="219075" cy="238125"/>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552450</xdr:colOff>
      <xdr:row>10</xdr:row>
      <xdr:rowOff>85725</xdr:rowOff>
    </xdr:to>
    <xdr:pic macro="[0]!ModifierId_CR_SF_">
      <xdr:nvPicPr>
        <xdr:cNvPr id="4" name="Image 2"/>
        <xdr:cNvPicPr preferRelativeResize="1">
          <a:picLocks noChangeAspect="1"/>
        </xdr:cNvPicPr>
      </xdr:nvPicPr>
      <xdr:blipFill>
        <a:blip r:embed="rId7"/>
        <a:stretch>
          <a:fillRect/>
        </a:stretch>
      </xdr:blipFill>
      <xdr:spPr>
        <a:xfrm>
          <a:off x="1962150" y="2524125"/>
          <a:ext cx="209550"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85725</xdr:rowOff>
    </xdr:to>
    <xdr:pic macro="[0]!SupprimerId_CR_SF_">
      <xdr:nvPicPr>
        <xdr:cNvPr id="5" name="Image 3"/>
        <xdr:cNvPicPr preferRelativeResize="1">
          <a:picLocks noChangeAspect="1"/>
        </xdr:cNvPicPr>
      </xdr:nvPicPr>
      <xdr:blipFill>
        <a:blip r:embed="rId8"/>
        <a:stretch>
          <a:fillRect/>
        </a:stretch>
      </xdr:blipFill>
      <xdr:spPr>
        <a:xfrm>
          <a:off x="2238375" y="252412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58</xdr:row>
      <xdr:rowOff>0</xdr:rowOff>
    </xdr:from>
    <xdr:to>
      <xdr:col>0</xdr:col>
      <xdr:colOff>228600</xdr:colOff>
      <xdr:row>58</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10591800"/>
          <a:ext cx="152400" cy="152400"/>
        </a:xfrm>
        <a:prstGeom prst="rect">
          <a:avLst/>
        </a:prstGeom>
        <a:noFill/>
        <a:ln w="9525" cmpd="sng">
          <a:noFill/>
        </a:ln>
      </xdr:spPr>
    </xdr:pic>
    <xdr:clientData/>
  </xdr:twoCellAnchor>
  <xdr:twoCellAnchor editAs="oneCell">
    <xdr:from>
      <xdr:col>0</xdr:col>
      <xdr:colOff>76200</xdr:colOff>
      <xdr:row>65</xdr:row>
      <xdr:rowOff>0</xdr:rowOff>
    </xdr:from>
    <xdr:to>
      <xdr:col>0</xdr:col>
      <xdr:colOff>228600</xdr:colOff>
      <xdr:row>65</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11725275"/>
          <a:ext cx="152400" cy="152400"/>
        </a:xfrm>
        <a:prstGeom prst="rect">
          <a:avLst/>
        </a:prstGeom>
        <a:noFill/>
        <a:ln w="9525" cmpd="sng">
          <a:noFill/>
        </a:ln>
      </xdr:spPr>
    </xdr:pic>
    <xdr:clientData/>
  </xdr:twoCellAnchor>
  <xdr:twoCellAnchor editAs="oneCell">
    <xdr:from>
      <xdr:col>0</xdr:col>
      <xdr:colOff>76200</xdr:colOff>
      <xdr:row>78</xdr:row>
      <xdr:rowOff>0</xdr:rowOff>
    </xdr:from>
    <xdr:to>
      <xdr:col>0</xdr:col>
      <xdr:colOff>228600</xdr:colOff>
      <xdr:row>78</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4049375"/>
          <a:ext cx="152400" cy="152400"/>
        </a:xfrm>
        <a:prstGeom prst="rect">
          <a:avLst/>
        </a:prstGeom>
        <a:noFill/>
        <a:ln w="9525" cmpd="sng">
          <a:noFill/>
        </a:ln>
      </xdr:spPr>
    </xdr:pic>
    <xdr:clientData/>
  </xdr:twoCellAnchor>
  <xdr:twoCellAnchor editAs="oneCell">
    <xdr:from>
      <xdr:col>0</xdr:col>
      <xdr:colOff>76200</xdr:colOff>
      <xdr:row>97</xdr:row>
      <xdr:rowOff>0</xdr:rowOff>
    </xdr:from>
    <xdr:to>
      <xdr:col>0</xdr:col>
      <xdr:colOff>228600</xdr:colOff>
      <xdr:row>97</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7583150"/>
          <a:ext cx="152400" cy="152400"/>
        </a:xfrm>
        <a:prstGeom prst="rect">
          <a:avLst/>
        </a:prstGeom>
        <a:noFill/>
        <a:ln w="9525" cmpd="sng">
          <a:noFill/>
        </a:ln>
      </xdr:spPr>
    </xdr:pic>
    <xdr:clientData/>
  </xdr:twoCellAnchor>
  <xdr:twoCellAnchor editAs="oneCell">
    <xdr:from>
      <xdr:col>0</xdr:col>
      <xdr:colOff>76200</xdr:colOff>
      <xdr:row>104</xdr:row>
      <xdr:rowOff>0</xdr:rowOff>
    </xdr:from>
    <xdr:to>
      <xdr:col>0</xdr:col>
      <xdr:colOff>228600</xdr:colOff>
      <xdr:row>104</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8773775"/>
          <a:ext cx="152400" cy="152400"/>
        </a:xfrm>
        <a:prstGeom prst="rect">
          <a:avLst/>
        </a:prstGeom>
        <a:noFill/>
        <a:ln w="9525" cmpd="sng">
          <a:noFill/>
        </a:ln>
      </xdr:spPr>
    </xdr:pic>
    <xdr:clientData/>
  </xdr:twoCellAnchor>
  <xdr:twoCellAnchor editAs="oneCell">
    <xdr:from>
      <xdr:col>0</xdr:col>
      <xdr:colOff>76200</xdr:colOff>
      <xdr:row>107</xdr:row>
      <xdr:rowOff>0</xdr:rowOff>
    </xdr:from>
    <xdr:to>
      <xdr:col>0</xdr:col>
      <xdr:colOff>228600</xdr:colOff>
      <xdr:row>107</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9307175"/>
          <a:ext cx="152400" cy="142875"/>
        </a:xfrm>
        <a:prstGeom prst="rect">
          <a:avLst/>
        </a:prstGeom>
        <a:noFill/>
        <a:ln w="9525" cmpd="sng">
          <a:noFill/>
        </a:ln>
      </xdr:spPr>
    </xdr:pic>
    <xdr:clientData/>
  </xdr:twoCellAnchor>
  <xdr:twoCellAnchor editAs="oneCell">
    <xdr:from>
      <xdr:col>0</xdr:col>
      <xdr:colOff>76200</xdr:colOff>
      <xdr:row>119</xdr:row>
      <xdr:rowOff>0</xdr:rowOff>
    </xdr:from>
    <xdr:to>
      <xdr:col>0</xdr:col>
      <xdr:colOff>228600</xdr:colOff>
      <xdr:row>119</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21316950"/>
          <a:ext cx="152400" cy="152400"/>
        </a:xfrm>
        <a:prstGeom prst="rect">
          <a:avLst/>
        </a:prstGeom>
        <a:noFill/>
        <a:ln w="9525" cmpd="sng">
          <a:noFill/>
        </a:ln>
      </xdr:spPr>
    </xdr:pic>
    <xdr:clientData/>
  </xdr:twoCellAnchor>
  <xdr:twoCellAnchor editAs="oneCell">
    <xdr:from>
      <xdr:col>0</xdr:col>
      <xdr:colOff>76200</xdr:colOff>
      <xdr:row>168</xdr:row>
      <xdr:rowOff>0</xdr:rowOff>
    </xdr:from>
    <xdr:to>
      <xdr:col>0</xdr:col>
      <xdr:colOff>228600</xdr:colOff>
      <xdr:row>168</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30441900"/>
          <a:ext cx="152400" cy="152400"/>
        </a:xfrm>
        <a:prstGeom prst="rect">
          <a:avLst/>
        </a:prstGeom>
        <a:noFill/>
        <a:ln w="9525" cmpd="sng">
          <a:noFill/>
        </a:ln>
      </xdr:spPr>
    </xdr:pic>
    <xdr:clientData/>
  </xdr:twoCellAnchor>
  <xdr:twoCellAnchor editAs="oneCell">
    <xdr:from>
      <xdr:col>0</xdr:col>
      <xdr:colOff>76200</xdr:colOff>
      <xdr:row>125</xdr:row>
      <xdr:rowOff>0</xdr:rowOff>
    </xdr:from>
    <xdr:to>
      <xdr:col>0</xdr:col>
      <xdr:colOff>219075</xdr:colOff>
      <xdr:row>125</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76200" y="22488525"/>
          <a:ext cx="142875" cy="152400"/>
        </a:xfrm>
        <a:prstGeom prst="rect">
          <a:avLst/>
        </a:prstGeom>
        <a:noFill/>
        <a:ln w="9525" cmpd="sng">
          <a:noFill/>
        </a:ln>
      </xdr:spPr>
    </xdr:pic>
    <xdr:clientData/>
  </xdr:twoCellAnchor>
  <xdr:twoCellAnchor editAs="oneCell">
    <xdr:from>
      <xdr:col>0</xdr:col>
      <xdr:colOff>76200</xdr:colOff>
      <xdr:row>69</xdr:row>
      <xdr:rowOff>200025</xdr:rowOff>
    </xdr:from>
    <xdr:to>
      <xdr:col>0</xdr:col>
      <xdr:colOff>228600</xdr:colOff>
      <xdr:row>69</xdr:row>
      <xdr:rowOff>352425</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2573000"/>
          <a:ext cx="152400" cy="152400"/>
        </a:xfrm>
        <a:prstGeom prst="rect">
          <a:avLst/>
        </a:prstGeom>
        <a:noFill/>
        <a:ln w="9525" cmpd="sng">
          <a:noFill/>
        </a:ln>
      </xdr:spPr>
    </xdr:pic>
    <xdr:clientData/>
  </xdr:twoCellAnchor>
  <xdr:twoCellAnchor editAs="oneCell">
    <xdr:from>
      <xdr:col>0</xdr:col>
      <xdr:colOff>76200</xdr:colOff>
      <xdr:row>106</xdr:row>
      <xdr:rowOff>0</xdr:rowOff>
    </xdr:from>
    <xdr:to>
      <xdr:col>0</xdr:col>
      <xdr:colOff>228600</xdr:colOff>
      <xdr:row>106</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9097625"/>
          <a:ext cx="152400" cy="142875"/>
        </a:xfrm>
        <a:prstGeom prst="rect">
          <a:avLst/>
        </a:prstGeom>
        <a:noFill/>
        <a:ln w="9525" cmpd="sng">
          <a:noFill/>
        </a:ln>
      </xdr:spPr>
    </xdr:pic>
    <xdr:clientData/>
  </xdr:twoCellAnchor>
  <xdr:twoCellAnchor editAs="oneCell">
    <xdr:from>
      <xdr:col>1</xdr:col>
      <xdr:colOff>523875</xdr:colOff>
      <xdr:row>121</xdr:row>
      <xdr:rowOff>0</xdr:rowOff>
    </xdr:from>
    <xdr:to>
      <xdr:col>1</xdr:col>
      <xdr:colOff>666750</xdr:colOff>
      <xdr:row>121</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28675" y="21659850"/>
          <a:ext cx="142875" cy="152400"/>
        </a:xfrm>
        <a:prstGeom prst="rect">
          <a:avLst/>
        </a:prstGeom>
        <a:noFill/>
        <a:ln w="9525" cmpd="sng">
          <a:noFill/>
        </a:ln>
      </xdr:spPr>
    </xdr:pic>
    <xdr:clientData/>
  </xdr:twoCellAnchor>
  <xdr:twoCellAnchor editAs="oneCell">
    <xdr:from>
      <xdr:col>3</xdr:col>
      <xdr:colOff>438150</xdr:colOff>
      <xdr:row>9</xdr:row>
      <xdr:rowOff>152400</xdr:rowOff>
    </xdr:from>
    <xdr:to>
      <xdr:col>3</xdr:col>
      <xdr:colOff>590550</xdr:colOff>
      <xdr:row>10</xdr:row>
      <xdr:rowOff>133350</xdr:rowOff>
    </xdr:to>
    <xdr:pic>
      <xdr:nvPicPr>
        <xdr:cNvPr id="13" name="Image 13">
          <a:hlinkClick r:id="rId28"/>
        </xdr:cNvPr>
        <xdr:cNvPicPr preferRelativeResize="1">
          <a:picLocks noChangeAspect="1"/>
        </xdr:cNvPicPr>
      </xdr:nvPicPr>
      <xdr:blipFill>
        <a:blip r:embed="rId26"/>
        <a:stretch>
          <a:fillRect/>
        </a:stretch>
      </xdr:blipFill>
      <xdr:spPr>
        <a:xfrm>
          <a:off x="7267575" y="1933575"/>
          <a:ext cx="152400" cy="142875"/>
        </a:xfrm>
        <a:prstGeom prst="rect">
          <a:avLst/>
        </a:prstGeom>
        <a:noFill/>
        <a:ln w="9525" cmpd="sng">
          <a:noFill/>
        </a:ln>
      </xdr:spPr>
    </xdr:pic>
    <xdr:clientData/>
  </xdr:twoCellAnchor>
  <xdr:twoCellAnchor editAs="oneCell">
    <xdr:from>
      <xdr:col>4</xdr:col>
      <xdr:colOff>457200</xdr:colOff>
      <xdr:row>9</xdr:row>
      <xdr:rowOff>133350</xdr:rowOff>
    </xdr:from>
    <xdr:to>
      <xdr:col>4</xdr:col>
      <xdr:colOff>600075</xdr:colOff>
      <xdr:row>10</xdr:row>
      <xdr:rowOff>133350</xdr:rowOff>
    </xdr:to>
    <xdr:pic>
      <xdr:nvPicPr>
        <xdr:cNvPr id="14" name="Image 14">
          <a:hlinkClick r:id="rId30"/>
        </xdr:cNvPr>
        <xdr:cNvPicPr preferRelativeResize="1">
          <a:picLocks noChangeAspect="1"/>
        </xdr:cNvPicPr>
      </xdr:nvPicPr>
      <xdr:blipFill>
        <a:blip r:embed="rId26"/>
        <a:stretch>
          <a:fillRect/>
        </a:stretch>
      </xdr:blipFill>
      <xdr:spPr>
        <a:xfrm>
          <a:off x="8334375" y="1914525"/>
          <a:ext cx="142875" cy="161925"/>
        </a:xfrm>
        <a:prstGeom prst="rect">
          <a:avLst/>
        </a:prstGeom>
        <a:noFill/>
        <a:ln w="9525" cmpd="sng">
          <a:noFill/>
        </a:ln>
      </xdr:spPr>
    </xdr:pic>
    <xdr:clientData/>
  </xdr:twoCellAnchor>
  <xdr:twoCellAnchor editAs="oneCell">
    <xdr:from>
      <xdr:col>1</xdr:col>
      <xdr:colOff>323850</xdr:colOff>
      <xdr:row>23</xdr:row>
      <xdr:rowOff>0</xdr:rowOff>
    </xdr:from>
    <xdr:to>
      <xdr:col>1</xdr:col>
      <xdr:colOff>476250</xdr:colOff>
      <xdr:row>23</xdr:row>
      <xdr:rowOff>161925</xdr:rowOff>
    </xdr:to>
    <xdr:pic>
      <xdr:nvPicPr>
        <xdr:cNvPr id="15" name="Image 25" descr="C:\Users\lducoudre\AppData\Local\Microsoft\Windows\Temporary Internet Files\Content.IE5\U5NQSQCN\unknown-31209_960_720[1].png">
          <a:hlinkClick r:id="rId32"/>
        </xdr:cNvPr>
        <xdr:cNvPicPr preferRelativeResize="1">
          <a:picLocks noChangeAspect="1"/>
        </xdr:cNvPicPr>
      </xdr:nvPicPr>
      <xdr:blipFill>
        <a:blip r:embed="rId1"/>
        <a:stretch>
          <a:fillRect/>
        </a:stretch>
      </xdr:blipFill>
      <xdr:spPr>
        <a:xfrm>
          <a:off x="628650" y="4533900"/>
          <a:ext cx="152400" cy="161925"/>
        </a:xfrm>
        <a:prstGeom prst="rect">
          <a:avLst/>
        </a:prstGeom>
        <a:noFill/>
        <a:ln w="9525" cmpd="sng">
          <a:noFill/>
        </a:ln>
      </xdr:spPr>
    </xdr:pic>
    <xdr:clientData/>
  </xdr:twoCellAnchor>
  <xdr:twoCellAnchor editAs="oneCell">
    <xdr:from>
      <xdr:col>0</xdr:col>
      <xdr:colOff>76200</xdr:colOff>
      <xdr:row>153</xdr:row>
      <xdr:rowOff>0</xdr:rowOff>
    </xdr:from>
    <xdr:to>
      <xdr:col>0</xdr:col>
      <xdr:colOff>228600</xdr:colOff>
      <xdr:row>153</xdr:row>
      <xdr:rowOff>152400</xdr:rowOff>
    </xdr:to>
    <xdr:pic>
      <xdr:nvPicPr>
        <xdr:cNvPr id="16" name="Image 25" descr="C:\Users\lducoudre\AppData\Local\Microsoft\Windows\Temporary Internet Files\Content.IE5\U5NQSQCN\unknown-31209_960_720[1].png">
          <a:hlinkClick r:id="rId34"/>
        </xdr:cNvPr>
        <xdr:cNvPicPr preferRelativeResize="1">
          <a:picLocks noChangeAspect="1"/>
        </xdr:cNvPicPr>
      </xdr:nvPicPr>
      <xdr:blipFill>
        <a:blip r:embed="rId1"/>
        <a:stretch>
          <a:fillRect/>
        </a:stretch>
      </xdr:blipFill>
      <xdr:spPr>
        <a:xfrm>
          <a:off x="76200" y="27670125"/>
          <a:ext cx="152400" cy="152400"/>
        </a:xfrm>
        <a:prstGeom prst="rect">
          <a:avLst/>
        </a:prstGeom>
        <a:noFill/>
        <a:ln w="9525" cmpd="sng">
          <a:noFill/>
        </a:ln>
      </xdr:spPr>
    </xdr:pic>
    <xdr:clientData/>
  </xdr:twoCellAnchor>
  <xdr:twoCellAnchor editAs="oneCell">
    <xdr:from>
      <xdr:col>0</xdr:col>
      <xdr:colOff>76200</xdr:colOff>
      <xdr:row>130</xdr:row>
      <xdr:rowOff>0</xdr:rowOff>
    </xdr:from>
    <xdr:to>
      <xdr:col>0</xdr:col>
      <xdr:colOff>219075</xdr:colOff>
      <xdr:row>130</xdr:row>
      <xdr:rowOff>152400</xdr:rowOff>
    </xdr:to>
    <xdr:pic>
      <xdr:nvPicPr>
        <xdr:cNvPr id="17" name="Image 25" descr="C:\Users\lducoudre\AppData\Local\Microsoft\Windows\Temporary Internet Files\Content.IE5\U5NQSQCN\unknown-31209_960_720[1].png">
          <a:hlinkClick r:id="rId36"/>
        </xdr:cNvPr>
        <xdr:cNvPicPr preferRelativeResize="1">
          <a:picLocks noChangeAspect="1"/>
        </xdr:cNvPicPr>
      </xdr:nvPicPr>
      <xdr:blipFill>
        <a:blip r:embed="rId1"/>
        <a:stretch>
          <a:fillRect/>
        </a:stretch>
      </xdr:blipFill>
      <xdr:spPr>
        <a:xfrm>
          <a:off x="76200" y="23460075"/>
          <a:ext cx="142875" cy="152400"/>
        </a:xfrm>
        <a:prstGeom prst="rect">
          <a:avLst/>
        </a:prstGeom>
        <a:noFill/>
        <a:ln w="9525" cmpd="sng">
          <a:noFill/>
        </a:ln>
      </xdr:spPr>
    </xdr:pic>
    <xdr:clientData/>
  </xdr:twoCellAnchor>
  <xdr:twoCellAnchor editAs="oneCell">
    <xdr:from>
      <xdr:col>0</xdr:col>
      <xdr:colOff>76200</xdr:colOff>
      <xdr:row>131</xdr:row>
      <xdr:rowOff>19050</xdr:rowOff>
    </xdr:from>
    <xdr:to>
      <xdr:col>0</xdr:col>
      <xdr:colOff>219075</xdr:colOff>
      <xdr:row>131</xdr:row>
      <xdr:rowOff>238125</xdr:rowOff>
    </xdr:to>
    <xdr:pic>
      <xdr:nvPicPr>
        <xdr:cNvPr id="18" name="Image 25" descr="C:\Users\lducoudre\AppData\Local\Microsoft\Windows\Temporary Internet Files\Content.IE5\U5NQSQCN\unknown-31209_960_720[1].png">
          <a:hlinkClick r:id="rId38"/>
        </xdr:cNvPr>
        <xdr:cNvPicPr preferRelativeResize="1">
          <a:picLocks noChangeAspect="1"/>
        </xdr:cNvPicPr>
      </xdr:nvPicPr>
      <xdr:blipFill>
        <a:blip r:embed="rId1"/>
        <a:stretch>
          <a:fillRect/>
        </a:stretch>
      </xdr:blipFill>
      <xdr:spPr>
        <a:xfrm>
          <a:off x="76200" y="23641050"/>
          <a:ext cx="142875" cy="219075"/>
        </a:xfrm>
        <a:prstGeom prst="rect">
          <a:avLst/>
        </a:prstGeom>
        <a:noFill/>
        <a:ln w="9525" cmpd="sng">
          <a:noFill/>
        </a:ln>
      </xdr:spPr>
    </xdr:pic>
    <xdr:clientData/>
  </xdr:twoCellAnchor>
  <xdr:twoCellAnchor editAs="oneCell">
    <xdr:from>
      <xdr:col>0</xdr:col>
      <xdr:colOff>76200</xdr:colOff>
      <xdr:row>132</xdr:row>
      <xdr:rowOff>19050</xdr:rowOff>
    </xdr:from>
    <xdr:to>
      <xdr:col>0</xdr:col>
      <xdr:colOff>219075</xdr:colOff>
      <xdr:row>133</xdr:row>
      <xdr:rowOff>9525</xdr:rowOff>
    </xdr:to>
    <xdr:pic>
      <xdr:nvPicPr>
        <xdr:cNvPr id="19" name="Image 25" descr="C:\Users\lducoudre\AppData\Local\Microsoft\Windows\Temporary Internet Files\Content.IE5\U5NQSQCN\unknown-31209_960_720[1].png">
          <a:hlinkClick r:id="rId40"/>
        </xdr:cNvPr>
        <xdr:cNvPicPr preferRelativeResize="1">
          <a:picLocks noChangeAspect="1"/>
        </xdr:cNvPicPr>
      </xdr:nvPicPr>
      <xdr:blipFill>
        <a:blip r:embed="rId1"/>
        <a:stretch>
          <a:fillRect/>
        </a:stretch>
      </xdr:blipFill>
      <xdr:spPr>
        <a:xfrm>
          <a:off x="76200" y="24126825"/>
          <a:ext cx="142875" cy="152400"/>
        </a:xfrm>
        <a:prstGeom prst="rect">
          <a:avLst/>
        </a:prstGeom>
        <a:noFill/>
        <a:ln w="9525" cmpd="sng">
          <a:noFill/>
        </a:ln>
      </xdr:spPr>
    </xdr:pic>
    <xdr:clientData/>
  </xdr:twoCellAnchor>
  <xdr:twoCellAnchor editAs="oneCell">
    <xdr:from>
      <xdr:col>0</xdr:col>
      <xdr:colOff>76200</xdr:colOff>
      <xdr:row>133</xdr:row>
      <xdr:rowOff>0</xdr:rowOff>
    </xdr:from>
    <xdr:to>
      <xdr:col>0</xdr:col>
      <xdr:colOff>219075</xdr:colOff>
      <xdr:row>133</xdr:row>
      <xdr:rowOff>152400</xdr:rowOff>
    </xdr:to>
    <xdr:pic>
      <xdr:nvPicPr>
        <xdr:cNvPr id="20" name="Image 25" descr="C:\Users\lducoudre\AppData\Local\Microsoft\Windows\Temporary Internet Files\Content.IE5\U5NQSQCN\unknown-31209_960_720[1].png">
          <a:hlinkClick r:id="rId42"/>
        </xdr:cNvPr>
        <xdr:cNvPicPr preferRelativeResize="1">
          <a:picLocks noChangeAspect="1"/>
        </xdr:cNvPicPr>
      </xdr:nvPicPr>
      <xdr:blipFill>
        <a:blip r:embed="rId1"/>
        <a:stretch>
          <a:fillRect/>
        </a:stretch>
      </xdr:blipFill>
      <xdr:spPr>
        <a:xfrm>
          <a:off x="76200" y="24269700"/>
          <a:ext cx="142875" cy="152400"/>
        </a:xfrm>
        <a:prstGeom prst="rect">
          <a:avLst/>
        </a:prstGeom>
        <a:noFill/>
        <a:ln w="9525" cmpd="sng">
          <a:noFill/>
        </a:ln>
      </xdr:spPr>
    </xdr:pic>
    <xdr:clientData/>
  </xdr:twoCellAnchor>
  <xdr:twoCellAnchor editAs="oneCell">
    <xdr:from>
      <xdr:col>0</xdr:col>
      <xdr:colOff>76200</xdr:colOff>
      <xdr:row>135</xdr:row>
      <xdr:rowOff>9525</xdr:rowOff>
    </xdr:from>
    <xdr:to>
      <xdr:col>0</xdr:col>
      <xdr:colOff>219075</xdr:colOff>
      <xdr:row>135</xdr:row>
      <xdr:rowOff>152400</xdr:rowOff>
    </xdr:to>
    <xdr:pic>
      <xdr:nvPicPr>
        <xdr:cNvPr id="21" name="Image 25" descr="C:\Users\lducoudre\AppData\Local\Microsoft\Windows\Temporary Internet Files\Content.IE5\U5NQSQCN\unknown-31209_960_720[1].png">
          <a:hlinkClick r:id="rId44"/>
        </xdr:cNvPr>
        <xdr:cNvPicPr preferRelativeResize="1">
          <a:picLocks noChangeAspect="1"/>
        </xdr:cNvPicPr>
      </xdr:nvPicPr>
      <xdr:blipFill>
        <a:blip r:embed="rId1"/>
        <a:stretch>
          <a:fillRect/>
        </a:stretch>
      </xdr:blipFill>
      <xdr:spPr>
        <a:xfrm>
          <a:off x="76200" y="24603075"/>
          <a:ext cx="142875" cy="142875"/>
        </a:xfrm>
        <a:prstGeom prst="rect">
          <a:avLst/>
        </a:prstGeom>
        <a:noFill/>
        <a:ln w="9525" cmpd="sng">
          <a:noFill/>
        </a:ln>
      </xdr:spPr>
    </xdr:pic>
    <xdr:clientData/>
  </xdr:twoCellAnchor>
  <xdr:twoCellAnchor editAs="oneCell">
    <xdr:from>
      <xdr:col>0</xdr:col>
      <xdr:colOff>57150</xdr:colOff>
      <xdr:row>86</xdr:row>
      <xdr:rowOff>19050</xdr:rowOff>
    </xdr:from>
    <xdr:to>
      <xdr:col>0</xdr:col>
      <xdr:colOff>209550</xdr:colOff>
      <xdr:row>87</xdr:row>
      <xdr:rowOff>19050</xdr:rowOff>
    </xdr:to>
    <xdr:pic>
      <xdr:nvPicPr>
        <xdr:cNvPr id="22" name="Image 1">
          <a:hlinkClick r:id="rId47"/>
        </xdr:cNvPr>
        <xdr:cNvPicPr preferRelativeResize="1">
          <a:picLocks noChangeAspect="1"/>
        </xdr:cNvPicPr>
      </xdr:nvPicPr>
      <xdr:blipFill>
        <a:blip r:embed="rId45"/>
        <a:stretch>
          <a:fillRect/>
        </a:stretch>
      </xdr:blipFill>
      <xdr:spPr>
        <a:xfrm>
          <a:off x="57150" y="15582900"/>
          <a:ext cx="15240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0</xdr:rowOff>
    </xdr:from>
    <xdr:to>
      <xdr:col>0</xdr:col>
      <xdr:colOff>228600</xdr:colOff>
      <xdr:row>52</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200" y="8858250"/>
          <a:ext cx="152400" cy="152400"/>
        </a:xfrm>
        <a:prstGeom prst="rect">
          <a:avLst/>
        </a:prstGeom>
        <a:noFill/>
        <a:ln w="9525" cmpd="sng">
          <a:noFill/>
        </a:ln>
      </xdr:spPr>
    </xdr:pic>
    <xdr:clientData/>
  </xdr:twoCellAnchor>
  <xdr:twoCellAnchor editAs="oneCell">
    <xdr:from>
      <xdr:col>0</xdr:col>
      <xdr:colOff>76200</xdr:colOff>
      <xdr:row>59</xdr:row>
      <xdr:rowOff>0</xdr:rowOff>
    </xdr:from>
    <xdr:to>
      <xdr:col>0</xdr:col>
      <xdr:colOff>228600</xdr:colOff>
      <xdr:row>59</xdr:row>
      <xdr:rowOff>152400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76200" y="9991725"/>
          <a:ext cx="152400" cy="152400"/>
        </a:xfrm>
        <a:prstGeom prst="rect">
          <a:avLst/>
        </a:prstGeom>
        <a:noFill/>
        <a:ln w="9525" cmpd="sng">
          <a:noFill/>
        </a:ln>
      </xdr:spPr>
    </xdr:pic>
    <xdr:clientData/>
  </xdr:twoCellAnchor>
  <xdr:twoCellAnchor editAs="oneCell">
    <xdr:from>
      <xdr:col>0</xdr:col>
      <xdr:colOff>76200</xdr:colOff>
      <xdr:row>72</xdr:row>
      <xdr:rowOff>0</xdr:rowOff>
    </xdr:from>
    <xdr:to>
      <xdr:col>0</xdr:col>
      <xdr:colOff>228600</xdr:colOff>
      <xdr:row>72</xdr:row>
      <xdr:rowOff>152400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76200" y="12315825"/>
          <a:ext cx="152400" cy="152400"/>
        </a:xfrm>
        <a:prstGeom prst="rect">
          <a:avLst/>
        </a:prstGeom>
        <a:noFill/>
        <a:ln w="9525" cmpd="sng">
          <a:noFill/>
        </a:ln>
      </xdr:spPr>
    </xdr:pic>
    <xdr:clientData/>
  </xdr:twoCellAnchor>
  <xdr:twoCellAnchor editAs="oneCell">
    <xdr:from>
      <xdr:col>0</xdr:col>
      <xdr:colOff>76200</xdr:colOff>
      <xdr:row>91</xdr:row>
      <xdr:rowOff>0</xdr:rowOff>
    </xdr:from>
    <xdr:to>
      <xdr:col>0</xdr:col>
      <xdr:colOff>228600</xdr:colOff>
      <xdr:row>91</xdr:row>
      <xdr:rowOff>152400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76200" y="15849600"/>
          <a:ext cx="152400" cy="152400"/>
        </a:xfrm>
        <a:prstGeom prst="rect">
          <a:avLst/>
        </a:prstGeom>
        <a:noFill/>
        <a:ln w="9525" cmpd="sng">
          <a:noFill/>
        </a:ln>
      </xdr:spPr>
    </xdr:pic>
    <xdr:clientData/>
  </xdr:twoCellAnchor>
  <xdr:twoCellAnchor editAs="oneCell">
    <xdr:from>
      <xdr:col>0</xdr:col>
      <xdr:colOff>76200</xdr:colOff>
      <xdr:row>98</xdr:row>
      <xdr:rowOff>0</xdr:rowOff>
    </xdr:from>
    <xdr:to>
      <xdr:col>0</xdr:col>
      <xdr:colOff>228600</xdr:colOff>
      <xdr:row>98</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76200" y="17040225"/>
          <a:ext cx="152400" cy="152400"/>
        </a:xfrm>
        <a:prstGeom prst="rect">
          <a:avLst/>
        </a:prstGeom>
        <a:noFill/>
        <a:ln w="9525" cmpd="sng">
          <a:noFill/>
        </a:ln>
      </xdr:spPr>
    </xdr:pic>
    <xdr:clientData/>
  </xdr:twoCellAnchor>
  <xdr:twoCellAnchor editAs="oneCell">
    <xdr:from>
      <xdr:col>0</xdr:col>
      <xdr:colOff>76200</xdr:colOff>
      <xdr:row>101</xdr:row>
      <xdr:rowOff>0</xdr:rowOff>
    </xdr:from>
    <xdr:to>
      <xdr:col>0</xdr:col>
      <xdr:colOff>228600</xdr:colOff>
      <xdr:row>101</xdr:row>
      <xdr:rowOff>142875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6200" y="17573625"/>
          <a:ext cx="152400" cy="142875"/>
        </a:xfrm>
        <a:prstGeom prst="rect">
          <a:avLst/>
        </a:prstGeom>
        <a:noFill/>
        <a:ln w="9525" cmpd="sng">
          <a:noFill/>
        </a:ln>
      </xdr:spPr>
    </xdr:pic>
    <xdr:clientData/>
  </xdr:twoCellAnchor>
  <xdr:twoCellAnchor editAs="oneCell">
    <xdr:from>
      <xdr:col>0</xdr:col>
      <xdr:colOff>76200</xdr:colOff>
      <xdr:row>113</xdr:row>
      <xdr:rowOff>0</xdr:rowOff>
    </xdr:from>
    <xdr:to>
      <xdr:col>0</xdr:col>
      <xdr:colOff>228600</xdr:colOff>
      <xdr:row>113</xdr:row>
      <xdr:rowOff>152400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76200" y="19583400"/>
          <a:ext cx="152400" cy="152400"/>
        </a:xfrm>
        <a:prstGeom prst="rect">
          <a:avLst/>
        </a:prstGeom>
        <a:noFill/>
        <a:ln w="9525" cmpd="sng">
          <a:noFill/>
        </a:ln>
      </xdr:spPr>
    </xdr:pic>
    <xdr:clientData/>
  </xdr:twoCellAnchor>
  <xdr:twoCellAnchor editAs="oneCell">
    <xdr:from>
      <xdr:col>0</xdr:col>
      <xdr:colOff>76200</xdr:colOff>
      <xdr:row>162</xdr:row>
      <xdr:rowOff>0</xdr:rowOff>
    </xdr:from>
    <xdr:to>
      <xdr:col>0</xdr:col>
      <xdr:colOff>228600</xdr:colOff>
      <xdr:row>162</xdr:row>
      <xdr:rowOff>152400</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76200" y="28060650"/>
          <a:ext cx="152400" cy="152400"/>
        </a:xfrm>
        <a:prstGeom prst="rect">
          <a:avLst/>
        </a:prstGeom>
        <a:noFill/>
        <a:ln w="9525" cmpd="sng">
          <a:noFill/>
        </a:ln>
      </xdr:spPr>
    </xdr:pic>
    <xdr:clientData/>
  </xdr:twoCellAnchor>
  <xdr:twoCellAnchor editAs="oneCell">
    <xdr:from>
      <xdr:col>0</xdr:col>
      <xdr:colOff>85725</xdr:colOff>
      <xdr:row>119</xdr:row>
      <xdr:rowOff>0</xdr:rowOff>
    </xdr:from>
    <xdr:to>
      <xdr:col>0</xdr:col>
      <xdr:colOff>228600</xdr:colOff>
      <xdr:row>119</xdr:row>
      <xdr:rowOff>152400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85725" y="20754975"/>
          <a:ext cx="142875" cy="152400"/>
        </a:xfrm>
        <a:prstGeom prst="rect">
          <a:avLst/>
        </a:prstGeom>
        <a:noFill/>
        <a:ln w="9525" cmpd="sng">
          <a:noFill/>
        </a:ln>
      </xdr:spPr>
    </xdr:pic>
    <xdr:clientData/>
  </xdr:twoCellAnchor>
  <xdr:twoCellAnchor editAs="oneCell">
    <xdr:from>
      <xdr:col>0</xdr:col>
      <xdr:colOff>76200</xdr:colOff>
      <xdr:row>63</xdr:row>
      <xdr:rowOff>190500</xdr:rowOff>
    </xdr:from>
    <xdr:to>
      <xdr:col>0</xdr:col>
      <xdr:colOff>228600</xdr:colOff>
      <xdr:row>63</xdr:row>
      <xdr:rowOff>342900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76200" y="10829925"/>
          <a:ext cx="152400" cy="152400"/>
        </a:xfrm>
        <a:prstGeom prst="rect">
          <a:avLst/>
        </a:prstGeom>
        <a:noFill/>
        <a:ln w="9525" cmpd="sng">
          <a:noFill/>
        </a:ln>
      </xdr:spPr>
    </xdr:pic>
    <xdr:clientData/>
  </xdr:twoCellAnchor>
  <xdr:twoCellAnchor editAs="oneCell">
    <xdr:from>
      <xdr:col>0</xdr:col>
      <xdr:colOff>76200</xdr:colOff>
      <xdr:row>100</xdr:row>
      <xdr:rowOff>0</xdr:rowOff>
    </xdr:from>
    <xdr:to>
      <xdr:col>0</xdr:col>
      <xdr:colOff>228600</xdr:colOff>
      <xdr:row>100</xdr:row>
      <xdr:rowOff>142875</xdr:rowOff>
    </xdr:to>
    <xdr:pic>
      <xdr:nvPicPr>
        <xdr:cNvPr id="11" name="Image 25" descr="C:\Users\lducoudre\AppData\Local\Microsoft\Windows\Temporary Internet Files\Content.IE5\U5NQSQCN\unknown-31209_960_720[1].png">
          <a:hlinkClick r:id="rId23"/>
        </xdr:cNvPr>
        <xdr:cNvPicPr preferRelativeResize="1">
          <a:picLocks noChangeAspect="1"/>
        </xdr:cNvPicPr>
      </xdr:nvPicPr>
      <xdr:blipFill>
        <a:blip r:embed="rId1"/>
        <a:stretch>
          <a:fillRect/>
        </a:stretch>
      </xdr:blipFill>
      <xdr:spPr>
        <a:xfrm>
          <a:off x="76200" y="17364075"/>
          <a:ext cx="152400" cy="142875"/>
        </a:xfrm>
        <a:prstGeom prst="rect">
          <a:avLst/>
        </a:prstGeom>
        <a:noFill/>
        <a:ln w="9525" cmpd="sng">
          <a:noFill/>
        </a:ln>
      </xdr:spPr>
    </xdr:pic>
    <xdr:clientData/>
  </xdr:twoCellAnchor>
  <xdr:twoCellAnchor editAs="oneCell">
    <xdr:from>
      <xdr:col>1</xdr:col>
      <xdr:colOff>561975</xdr:colOff>
      <xdr:row>115</xdr:row>
      <xdr:rowOff>0</xdr:rowOff>
    </xdr:from>
    <xdr:to>
      <xdr:col>1</xdr:col>
      <xdr:colOff>704850</xdr:colOff>
      <xdr:row>115</xdr:row>
      <xdr:rowOff>152400</xdr:rowOff>
    </xdr:to>
    <xdr:pic>
      <xdr:nvPicPr>
        <xdr:cNvPr id="12" name="Image 25" descr="C:\Users\lducoudre\AppData\Local\Microsoft\Windows\Temporary Internet Files\Content.IE5\U5NQSQCN\unknown-31209_960_720[1].png">
          <a:hlinkClick r:id="rId25"/>
        </xdr:cNvPr>
        <xdr:cNvPicPr preferRelativeResize="1">
          <a:picLocks noChangeAspect="1"/>
        </xdr:cNvPicPr>
      </xdr:nvPicPr>
      <xdr:blipFill>
        <a:blip r:embed="rId1"/>
        <a:stretch>
          <a:fillRect/>
        </a:stretch>
      </xdr:blipFill>
      <xdr:spPr>
        <a:xfrm>
          <a:off x="847725" y="19926300"/>
          <a:ext cx="142875" cy="152400"/>
        </a:xfrm>
        <a:prstGeom prst="rect">
          <a:avLst/>
        </a:prstGeom>
        <a:noFill/>
        <a:ln w="9525" cmpd="sng">
          <a:noFill/>
        </a:ln>
      </xdr:spPr>
    </xdr:pic>
    <xdr:clientData/>
  </xdr:twoCellAnchor>
  <xdr:twoCellAnchor editAs="oneCell">
    <xdr:from>
      <xdr:col>1</xdr:col>
      <xdr:colOff>342900</xdr:colOff>
      <xdr:row>17</xdr:row>
      <xdr:rowOff>0</xdr:rowOff>
    </xdr:from>
    <xdr:to>
      <xdr:col>1</xdr:col>
      <xdr:colOff>495300</xdr:colOff>
      <xdr:row>17</xdr:row>
      <xdr:rowOff>161925</xdr:rowOff>
    </xdr:to>
    <xdr:pic>
      <xdr:nvPicPr>
        <xdr:cNvPr id="13" name="Image 25" descr="C:\Users\lducoudre\AppData\Local\Microsoft\Windows\Temporary Internet Files\Content.IE5\U5NQSQCN\unknown-31209_960_720[1].png">
          <a:hlinkClick r:id="rId27"/>
        </xdr:cNvPr>
        <xdr:cNvPicPr preferRelativeResize="1">
          <a:picLocks noChangeAspect="1"/>
        </xdr:cNvPicPr>
      </xdr:nvPicPr>
      <xdr:blipFill>
        <a:blip r:embed="rId1"/>
        <a:stretch>
          <a:fillRect/>
        </a:stretch>
      </xdr:blipFill>
      <xdr:spPr>
        <a:xfrm>
          <a:off x="628650" y="2800350"/>
          <a:ext cx="152400" cy="161925"/>
        </a:xfrm>
        <a:prstGeom prst="rect">
          <a:avLst/>
        </a:prstGeom>
        <a:noFill/>
        <a:ln w="9525" cmpd="sng">
          <a:noFill/>
        </a:ln>
      </xdr:spPr>
    </xdr:pic>
    <xdr:clientData/>
  </xdr:twoCellAnchor>
  <xdr:twoCellAnchor editAs="oneCell">
    <xdr:from>
      <xdr:col>0</xdr:col>
      <xdr:colOff>95250</xdr:colOff>
      <xdr:row>124</xdr:row>
      <xdr:rowOff>0</xdr:rowOff>
    </xdr:from>
    <xdr:to>
      <xdr:col>0</xdr:col>
      <xdr:colOff>238125</xdr:colOff>
      <xdr:row>124</xdr:row>
      <xdr:rowOff>152400</xdr:rowOff>
    </xdr:to>
    <xdr:pic>
      <xdr:nvPicPr>
        <xdr:cNvPr id="14" name="Image 25" descr="C:\Users\lducoudre\AppData\Local\Microsoft\Windows\Temporary Internet Files\Content.IE5\U5NQSQCN\unknown-31209_960_720[1].png">
          <a:hlinkClick r:id="rId29"/>
        </xdr:cNvPr>
        <xdr:cNvPicPr preferRelativeResize="1">
          <a:picLocks noChangeAspect="1"/>
        </xdr:cNvPicPr>
      </xdr:nvPicPr>
      <xdr:blipFill>
        <a:blip r:embed="rId1"/>
        <a:stretch>
          <a:fillRect/>
        </a:stretch>
      </xdr:blipFill>
      <xdr:spPr>
        <a:xfrm>
          <a:off x="95250" y="21564600"/>
          <a:ext cx="142875" cy="152400"/>
        </a:xfrm>
        <a:prstGeom prst="rect">
          <a:avLst/>
        </a:prstGeom>
        <a:noFill/>
        <a:ln w="9525" cmpd="sng">
          <a:noFill/>
        </a:ln>
      </xdr:spPr>
    </xdr:pic>
    <xdr:clientData/>
  </xdr:twoCellAnchor>
  <xdr:twoCellAnchor editAs="oneCell">
    <xdr:from>
      <xdr:col>0</xdr:col>
      <xdr:colOff>95250</xdr:colOff>
      <xdr:row>125</xdr:row>
      <xdr:rowOff>9525</xdr:rowOff>
    </xdr:from>
    <xdr:to>
      <xdr:col>0</xdr:col>
      <xdr:colOff>238125</xdr:colOff>
      <xdr:row>125</xdr:row>
      <xdr:rowOff>161925</xdr:rowOff>
    </xdr:to>
    <xdr:pic>
      <xdr:nvPicPr>
        <xdr:cNvPr id="15" name="Image 25" descr="C:\Users\lducoudre\AppData\Local\Microsoft\Windows\Temporary Internet Files\Content.IE5\U5NQSQCN\unknown-31209_960_720[1].png">
          <a:hlinkClick r:id="rId31"/>
        </xdr:cNvPr>
        <xdr:cNvPicPr preferRelativeResize="1">
          <a:picLocks noChangeAspect="1"/>
        </xdr:cNvPicPr>
      </xdr:nvPicPr>
      <xdr:blipFill>
        <a:blip r:embed="rId1"/>
        <a:stretch>
          <a:fillRect/>
        </a:stretch>
      </xdr:blipFill>
      <xdr:spPr>
        <a:xfrm>
          <a:off x="95250" y="21736050"/>
          <a:ext cx="142875" cy="152400"/>
        </a:xfrm>
        <a:prstGeom prst="rect">
          <a:avLst/>
        </a:prstGeom>
        <a:noFill/>
        <a:ln w="9525" cmpd="sng">
          <a:noFill/>
        </a:ln>
      </xdr:spPr>
    </xdr:pic>
    <xdr:clientData/>
  </xdr:twoCellAnchor>
  <xdr:twoCellAnchor editAs="oneCell">
    <xdr:from>
      <xdr:col>0</xdr:col>
      <xdr:colOff>95250</xdr:colOff>
      <xdr:row>126</xdr:row>
      <xdr:rowOff>19050</xdr:rowOff>
    </xdr:from>
    <xdr:to>
      <xdr:col>0</xdr:col>
      <xdr:colOff>238125</xdr:colOff>
      <xdr:row>127</xdr:row>
      <xdr:rowOff>9525</xdr:rowOff>
    </xdr:to>
    <xdr:pic>
      <xdr:nvPicPr>
        <xdr:cNvPr id="16" name="Image 25" descr="C:\Users\lducoudre\AppData\Local\Microsoft\Windows\Temporary Internet Files\Content.IE5\U5NQSQCN\unknown-31209_960_720[1].png">
          <a:hlinkClick r:id="rId33"/>
        </xdr:cNvPr>
        <xdr:cNvPicPr preferRelativeResize="1">
          <a:picLocks noChangeAspect="1"/>
        </xdr:cNvPicPr>
      </xdr:nvPicPr>
      <xdr:blipFill>
        <a:blip r:embed="rId1"/>
        <a:stretch>
          <a:fillRect/>
        </a:stretch>
      </xdr:blipFill>
      <xdr:spPr>
        <a:xfrm>
          <a:off x="95250" y="21907500"/>
          <a:ext cx="142875" cy="152400"/>
        </a:xfrm>
        <a:prstGeom prst="rect">
          <a:avLst/>
        </a:prstGeom>
        <a:noFill/>
        <a:ln w="9525" cmpd="sng">
          <a:noFill/>
        </a:ln>
      </xdr:spPr>
    </xdr:pic>
    <xdr:clientData/>
  </xdr:twoCellAnchor>
  <xdr:twoCellAnchor editAs="oneCell">
    <xdr:from>
      <xdr:col>0</xdr:col>
      <xdr:colOff>95250</xdr:colOff>
      <xdr:row>127</xdr:row>
      <xdr:rowOff>28575</xdr:rowOff>
    </xdr:from>
    <xdr:to>
      <xdr:col>0</xdr:col>
      <xdr:colOff>238125</xdr:colOff>
      <xdr:row>128</xdr:row>
      <xdr:rowOff>19050</xdr:rowOff>
    </xdr:to>
    <xdr:pic>
      <xdr:nvPicPr>
        <xdr:cNvPr id="17" name="Image 25" descr="C:\Users\lducoudre\AppData\Local\Microsoft\Windows\Temporary Internet Files\Content.IE5\U5NQSQCN\unknown-31209_960_720[1].png">
          <a:hlinkClick r:id="rId35"/>
        </xdr:cNvPr>
        <xdr:cNvPicPr preferRelativeResize="1">
          <a:picLocks noChangeAspect="1"/>
        </xdr:cNvPicPr>
      </xdr:nvPicPr>
      <xdr:blipFill>
        <a:blip r:embed="rId1"/>
        <a:stretch>
          <a:fillRect/>
        </a:stretch>
      </xdr:blipFill>
      <xdr:spPr>
        <a:xfrm>
          <a:off x="95250" y="22078950"/>
          <a:ext cx="142875" cy="152400"/>
        </a:xfrm>
        <a:prstGeom prst="rect">
          <a:avLst/>
        </a:prstGeom>
        <a:noFill/>
        <a:ln w="9525" cmpd="sng">
          <a:noFill/>
        </a:ln>
      </xdr:spPr>
    </xdr:pic>
    <xdr:clientData/>
  </xdr:twoCellAnchor>
  <xdr:twoCellAnchor editAs="oneCell">
    <xdr:from>
      <xdr:col>0</xdr:col>
      <xdr:colOff>95250</xdr:colOff>
      <xdr:row>129</xdr:row>
      <xdr:rowOff>0</xdr:rowOff>
    </xdr:from>
    <xdr:to>
      <xdr:col>0</xdr:col>
      <xdr:colOff>238125</xdr:colOff>
      <xdr:row>129</xdr:row>
      <xdr:rowOff>152400</xdr:rowOff>
    </xdr:to>
    <xdr:pic>
      <xdr:nvPicPr>
        <xdr:cNvPr id="18" name="Image 25" descr="C:\Users\lducoudre\AppData\Local\Microsoft\Windows\Temporary Internet Files\Content.IE5\U5NQSQCN\unknown-31209_960_720[1].png">
          <a:hlinkClick r:id="rId37"/>
        </xdr:cNvPr>
        <xdr:cNvPicPr preferRelativeResize="1">
          <a:picLocks noChangeAspect="1"/>
        </xdr:cNvPicPr>
      </xdr:nvPicPr>
      <xdr:blipFill>
        <a:blip r:embed="rId1"/>
        <a:stretch>
          <a:fillRect/>
        </a:stretch>
      </xdr:blipFill>
      <xdr:spPr>
        <a:xfrm>
          <a:off x="95250" y="22374225"/>
          <a:ext cx="1428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6"/>
  <dimension ref="A1:D2"/>
  <sheetViews>
    <sheetView zoomScalePageLayoutView="0" workbookViewId="0" topLeftCell="A1">
      <selection activeCell="A1" sqref="A1"/>
    </sheetView>
  </sheetViews>
  <sheetFormatPr defaultColWidth="10.8515625" defaultRowHeight="15"/>
  <cols>
    <col min="1" max="1" width="25.57421875" style="303" bestFit="1" customWidth="1"/>
    <col min="2" max="2" width="10.8515625" style="304" customWidth="1"/>
    <col min="3" max="16384" width="10.8515625" style="303" customWidth="1"/>
  </cols>
  <sheetData>
    <row r="1" spans="1:2" ht="15">
      <c r="A1" s="303" t="s">
        <v>2</v>
      </c>
      <c r="B1" s="304">
        <f>'Page de garde'!D14</f>
        <v>0</v>
      </c>
    </row>
    <row r="2" spans="1:4" ht="15">
      <c r="A2" s="303" t="s">
        <v>175</v>
      </c>
      <c r="B2" s="304">
        <f>'Page de garde'!$A$4</f>
        <v>0</v>
      </c>
      <c r="D2" s="305"/>
    </row>
  </sheetData>
  <sheetProtection password="EAD6"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B1" sqref="B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0">
    <tabColor rgb="FF92D050"/>
  </sheetPr>
  <dimension ref="A1:M153"/>
  <sheetViews>
    <sheetView showGridLines="0" tabSelected="1" zoomScalePageLayoutView="0" workbookViewId="0" topLeftCell="A1">
      <selection activeCell="B1" sqref="B1"/>
    </sheetView>
  </sheetViews>
  <sheetFormatPr defaultColWidth="11.421875" defaultRowHeight="15"/>
  <cols>
    <col min="1" max="1" width="2.00390625" style="0" customWidth="1"/>
    <col min="2" max="2" width="2.8515625" style="0" customWidth="1"/>
    <col min="5" max="5" width="28.8515625" style="0" customWidth="1"/>
    <col min="12" max="12" width="45.7109375" style="0" customWidth="1"/>
    <col min="13" max="13" width="2.8515625" style="0" customWidth="1"/>
  </cols>
  <sheetData>
    <row r="1" spans="1:13" ht="15">
      <c r="A1" s="365"/>
      <c r="B1" s="552" t="s">
        <v>390</v>
      </c>
      <c r="C1" s="366"/>
      <c r="D1" s="366"/>
      <c r="E1" s="366"/>
      <c r="F1" s="366"/>
      <c r="G1" s="366"/>
      <c r="H1" s="366"/>
      <c r="I1" s="366"/>
      <c r="J1" s="366"/>
      <c r="K1" s="366"/>
      <c r="L1" s="366"/>
      <c r="M1" s="367"/>
    </row>
    <row r="2" spans="1:13" ht="31.5" customHeight="1">
      <c r="A2" s="368"/>
      <c r="B2" s="567" t="s">
        <v>202</v>
      </c>
      <c r="C2" s="567"/>
      <c r="D2" s="567"/>
      <c r="E2" s="567"/>
      <c r="F2" s="567"/>
      <c r="G2" s="567"/>
      <c r="H2" s="567"/>
      <c r="I2" s="567"/>
      <c r="J2" s="567"/>
      <c r="K2" s="567"/>
      <c r="L2" s="567"/>
      <c r="M2" s="369"/>
    </row>
    <row r="3" spans="1:13" ht="15.75" thickBot="1">
      <c r="A3" s="368"/>
      <c r="B3" s="370"/>
      <c r="C3" s="370"/>
      <c r="D3" s="370"/>
      <c r="E3" s="370"/>
      <c r="F3" s="370"/>
      <c r="G3" s="370"/>
      <c r="H3" s="370"/>
      <c r="I3" s="370"/>
      <c r="J3" s="370"/>
      <c r="K3" s="370"/>
      <c r="L3" s="370"/>
      <c r="M3" s="369"/>
    </row>
    <row r="4" spans="1:13" ht="58.5" customHeight="1" thickBot="1">
      <c r="A4" s="368"/>
      <c r="B4" s="370"/>
      <c r="C4" s="568" t="s">
        <v>380</v>
      </c>
      <c r="D4" s="569"/>
      <c r="E4" s="569"/>
      <c r="F4" s="569"/>
      <c r="G4" s="569"/>
      <c r="H4" s="569"/>
      <c r="I4" s="569"/>
      <c r="J4" s="569"/>
      <c r="K4" s="569"/>
      <c r="L4" s="570"/>
      <c r="M4" s="369"/>
    </row>
    <row r="5" spans="1:13" ht="87" customHeight="1">
      <c r="A5" s="368"/>
      <c r="B5" s="370"/>
      <c r="C5" s="578" t="s">
        <v>383</v>
      </c>
      <c r="D5" s="578"/>
      <c r="E5" s="578"/>
      <c r="F5" s="578"/>
      <c r="G5" s="578"/>
      <c r="H5" s="578"/>
      <c r="I5" s="578"/>
      <c r="J5" s="578"/>
      <c r="K5" s="578"/>
      <c r="L5" s="578"/>
      <c r="M5" s="369"/>
    </row>
    <row r="6" spans="1:13" ht="15">
      <c r="A6" s="368"/>
      <c r="B6" s="370"/>
      <c r="C6" s="370"/>
      <c r="D6" s="370"/>
      <c r="E6" s="370"/>
      <c r="F6" s="370"/>
      <c r="G6" s="370"/>
      <c r="H6" s="370"/>
      <c r="I6" s="370"/>
      <c r="J6" s="370"/>
      <c r="K6" s="370"/>
      <c r="L6" s="370"/>
      <c r="M6" s="369"/>
    </row>
    <row r="7" spans="1:13" ht="57" customHeight="1">
      <c r="A7" s="368"/>
      <c r="B7" s="370"/>
      <c r="C7" s="557" t="s">
        <v>384</v>
      </c>
      <c r="D7" s="557"/>
      <c r="E7" s="557"/>
      <c r="F7" s="557"/>
      <c r="G7" s="557"/>
      <c r="H7" s="557"/>
      <c r="I7" s="557"/>
      <c r="J7" s="557"/>
      <c r="K7" s="557"/>
      <c r="L7" s="557"/>
      <c r="M7" s="369"/>
    </row>
    <row r="8" spans="1:13" ht="36" customHeight="1">
      <c r="A8" s="368"/>
      <c r="B8" s="370"/>
      <c r="C8" s="561" t="s">
        <v>381</v>
      </c>
      <c r="D8" s="561"/>
      <c r="E8" s="561"/>
      <c r="F8" s="561"/>
      <c r="G8" s="561"/>
      <c r="H8" s="561"/>
      <c r="I8" s="561"/>
      <c r="J8" s="561"/>
      <c r="K8" s="561"/>
      <c r="L8" s="561"/>
      <c r="M8" s="369"/>
    </row>
    <row r="9" spans="1:13" ht="15">
      <c r="A9" s="368"/>
      <c r="B9" s="370"/>
      <c r="C9" s="370"/>
      <c r="D9" s="370"/>
      <c r="E9" s="370"/>
      <c r="F9" s="370"/>
      <c r="G9" s="370"/>
      <c r="H9" s="370"/>
      <c r="I9" s="370"/>
      <c r="J9" s="370"/>
      <c r="K9" s="370"/>
      <c r="L9" s="370"/>
      <c r="M9" s="369"/>
    </row>
    <row r="10" spans="1:13" ht="69" customHeight="1">
      <c r="A10" s="368"/>
      <c r="B10" s="370"/>
      <c r="C10" s="558" t="s">
        <v>382</v>
      </c>
      <c r="D10" s="558"/>
      <c r="E10" s="558"/>
      <c r="F10" s="558"/>
      <c r="G10" s="558"/>
      <c r="H10" s="558"/>
      <c r="I10" s="558"/>
      <c r="J10" s="558"/>
      <c r="K10" s="558"/>
      <c r="L10" s="558"/>
      <c r="M10" s="369"/>
    </row>
    <row r="11" spans="1:13" ht="15">
      <c r="A11" s="368"/>
      <c r="B11" s="370"/>
      <c r="C11" s="370"/>
      <c r="D11" s="370"/>
      <c r="E11" s="370"/>
      <c r="F11" s="370"/>
      <c r="G11" s="370"/>
      <c r="H11" s="370"/>
      <c r="I11" s="370"/>
      <c r="J11" s="370"/>
      <c r="K11" s="370"/>
      <c r="L11" s="370"/>
      <c r="M11" s="369"/>
    </row>
    <row r="12" spans="1:13" ht="15">
      <c r="A12" s="368"/>
      <c r="B12" s="370"/>
      <c r="C12" s="521" t="s">
        <v>273</v>
      </c>
      <c r="D12" s="522"/>
      <c r="E12" s="522"/>
      <c r="F12" s="522"/>
      <c r="G12" s="522"/>
      <c r="H12" s="523"/>
      <c r="I12" s="523"/>
      <c r="J12" s="523"/>
      <c r="K12" s="523"/>
      <c r="L12" s="523"/>
      <c r="M12" s="369"/>
    </row>
    <row r="13" spans="1:13" ht="15">
      <c r="A13" s="368"/>
      <c r="B13" s="370"/>
      <c r="C13" s="524"/>
      <c r="D13" s="523"/>
      <c r="E13" s="523"/>
      <c r="F13" s="523"/>
      <c r="G13" s="523"/>
      <c r="H13" s="523"/>
      <c r="I13" s="523"/>
      <c r="J13" s="523"/>
      <c r="K13" s="523"/>
      <c r="L13" s="523"/>
      <c r="M13" s="369"/>
    </row>
    <row r="14" spans="1:13" ht="15">
      <c r="A14" s="368"/>
      <c r="B14" s="370"/>
      <c r="C14" s="560" t="s">
        <v>283</v>
      </c>
      <c r="D14" s="560"/>
      <c r="E14" s="560"/>
      <c r="F14" s="560"/>
      <c r="G14" s="560"/>
      <c r="H14" s="560"/>
      <c r="I14" s="560"/>
      <c r="J14" s="560"/>
      <c r="K14" s="560"/>
      <c r="L14" s="560"/>
      <c r="M14" s="369"/>
    </row>
    <row r="15" spans="1:13" ht="15">
      <c r="A15" s="368"/>
      <c r="B15" s="370"/>
      <c r="C15" s="559" t="s">
        <v>284</v>
      </c>
      <c r="D15" s="559"/>
      <c r="E15" s="559"/>
      <c r="F15" s="559"/>
      <c r="G15" s="559"/>
      <c r="H15" s="559"/>
      <c r="I15" s="559"/>
      <c r="J15" s="559"/>
      <c r="K15" s="559"/>
      <c r="L15" s="559"/>
      <c r="M15" s="369"/>
    </row>
    <row r="16" spans="1:13" ht="20.25" customHeight="1">
      <c r="A16" s="368"/>
      <c r="B16" s="370"/>
      <c r="C16" s="525" t="s">
        <v>290</v>
      </c>
      <c r="D16" s="523"/>
      <c r="E16" s="523"/>
      <c r="F16" s="523"/>
      <c r="G16" s="523"/>
      <c r="H16" s="523"/>
      <c r="I16" s="523"/>
      <c r="J16" s="523"/>
      <c r="K16" s="523"/>
      <c r="L16" s="523"/>
      <c r="M16" s="369"/>
    </row>
    <row r="17" spans="1:13" ht="15" customHeight="1">
      <c r="A17" s="368"/>
      <c r="B17" s="370"/>
      <c r="C17" s="560" t="s">
        <v>285</v>
      </c>
      <c r="D17" s="560"/>
      <c r="E17" s="560"/>
      <c r="F17" s="560"/>
      <c r="G17" s="560"/>
      <c r="H17" s="560"/>
      <c r="I17" s="560"/>
      <c r="J17" s="560"/>
      <c r="K17" s="560"/>
      <c r="L17" s="560"/>
      <c r="M17" s="369"/>
    </row>
    <row r="18" spans="1:13" ht="15" customHeight="1">
      <c r="A18" s="368"/>
      <c r="B18" s="370"/>
      <c r="C18" s="560" t="s">
        <v>286</v>
      </c>
      <c r="D18" s="560"/>
      <c r="E18" s="560"/>
      <c r="F18" s="560"/>
      <c r="G18" s="560"/>
      <c r="H18" s="560"/>
      <c r="I18" s="560"/>
      <c r="J18" s="560"/>
      <c r="K18" s="560"/>
      <c r="L18" s="560"/>
      <c r="M18" s="369"/>
    </row>
    <row r="19" spans="1:13" ht="15">
      <c r="A19" s="368"/>
      <c r="B19" s="370"/>
      <c r="C19" s="524"/>
      <c r="D19" s="523"/>
      <c r="E19" s="523"/>
      <c r="F19" s="523"/>
      <c r="G19" s="523"/>
      <c r="H19" s="523"/>
      <c r="I19" s="523"/>
      <c r="J19" s="523"/>
      <c r="K19" s="523"/>
      <c r="L19" s="523"/>
      <c r="M19" s="369"/>
    </row>
    <row r="20" spans="1:13" ht="15" customHeight="1">
      <c r="A20" s="368"/>
      <c r="B20" s="370"/>
      <c r="C20" s="571" t="s">
        <v>274</v>
      </c>
      <c r="D20" s="571"/>
      <c r="E20" s="571"/>
      <c r="F20" s="571"/>
      <c r="G20" s="571"/>
      <c r="H20" s="571"/>
      <c r="I20" s="571"/>
      <c r="J20" s="571"/>
      <c r="K20" s="571"/>
      <c r="L20" s="571"/>
      <c r="M20" s="369"/>
    </row>
    <row r="21" spans="1:13" ht="15">
      <c r="A21" s="368"/>
      <c r="B21" s="370"/>
      <c r="C21" s="525" t="s">
        <v>206</v>
      </c>
      <c r="D21" s="525"/>
      <c r="E21" s="525"/>
      <c r="F21" s="525"/>
      <c r="G21" s="525"/>
      <c r="H21" s="525"/>
      <c r="I21" s="525"/>
      <c r="J21" s="525"/>
      <c r="K21" s="525"/>
      <c r="L21" s="525"/>
      <c r="M21" s="369"/>
    </row>
    <row r="22" spans="1:13" ht="15">
      <c r="A22" s="368"/>
      <c r="B22" s="370"/>
      <c r="C22" s="526" t="s">
        <v>207</v>
      </c>
      <c r="D22" s="525"/>
      <c r="E22" s="525"/>
      <c r="F22" s="525"/>
      <c r="G22" s="525"/>
      <c r="H22" s="525"/>
      <c r="I22" s="525"/>
      <c r="J22" s="525"/>
      <c r="K22" s="525"/>
      <c r="L22" s="525"/>
      <c r="M22" s="369"/>
    </row>
    <row r="23" spans="1:13" ht="15.75">
      <c r="A23" s="368"/>
      <c r="B23" s="370"/>
      <c r="C23" s="526" t="s">
        <v>275</v>
      </c>
      <c r="D23" s="525"/>
      <c r="E23" s="525"/>
      <c r="F23" s="525"/>
      <c r="G23" s="525"/>
      <c r="H23" s="525"/>
      <c r="I23" s="525"/>
      <c r="J23" s="525"/>
      <c r="K23" s="525"/>
      <c r="L23" s="525"/>
      <c r="M23" s="369"/>
    </row>
    <row r="24" spans="1:13" ht="15" customHeight="1">
      <c r="A24" s="368"/>
      <c r="B24" s="370"/>
      <c r="C24" s="572" t="s">
        <v>276</v>
      </c>
      <c r="D24" s="572"/>
      <c r="E24" s="572"/>
      <c r="F24" s="572"/>
      <c r="G24" s="572"/>
      <c r="H24" s="572"/>
      <c r="I24" s="572"/>
      <c r="J24" s="572"/>
      <c r="K24" s="572"/>
      <c r="L24" s="572"/>
      <c r="M24" s="369"/>
    </row>
    <row r="25" spans="1:13" ht="15">
      <c r="A25" s="368"/>
      <c r="B25" s="370"/>
      <c r="C25" s="525" t="s">
        <v>208</v>
      </c>
      <c r="D25" s="525"/>
      <c r="E25" s="525"/>
      <c r="F25" s="525"/>
      <c r="G25" s="525"/>
      <c r="H25" s="525"/>
      <c r="I25" s="525"/>
      <c r="J25" s="525"/>
      <c r="K25" s="525"/>
      <c r="L25" s="525"/>
      <c r="M25" s="369"/>
    </row>
    <row r="26" spans="1:13" ht="15">
      <c r="A26" s="368"/>
      <c r="B26" s="370"/>
      <c r="C26" s="526" t="s">
        <v>209</v>
      </c>
      <c r="D26" s="525"/>
      <c r="E26" s="525"/>
      <c r="F26" s="525"/>
      <c r="G26" s="525"/>
      <c r="H26" s="525"/>
      <c r="I26" s="525"/>
      <c r="J26" s="525"/>
      <c r="K26" s="525"/>
      <c r="L26" s="525"/>
      <c r="M26" s="369"/>
    </row>
    <row r="27" spans="1:13" ht="15.75">
      <c r="A27" s="368"/>
      <c r="B27" s="370"/>
      <c r="C27" s="526" t="s">
        <v>275</v>
      </c>
      <c r="D27" s="525"/>
      <c r="E27" s="525"/>
      <c r="F27" s="525"/>
      <c r="G27" s="525"/>
      <c r="H27" s="525"/>
      <c r="I27" s="525"/>
      <c r="J27" s="525"/>
      <c r="K27" s="525"/>
      <c r="L27" s="525"/>
      <c r="M27" s="369"/>
    </row>
    <row r="28" spans="1:13" ht="15">
      <c r="A28" s="368"/>
      <c r="B28" s="370"/>
      <c r="C28" s="526" t="s">
        <v>277</v>
      </c>
      <c r="D28" s="525"/>
      <c r="E28" s="525"/>
      <c r="F28" s="525"/>
      <c r="G28" s="525"/>
      <c r="H28" s="525"/>
      <c r="I28" s="525"/>
      <c r="J28" s="525"/>
      <c r="K28" s="525"/>
      <c r="L28" s="525"/>
      <c r="M28" s="369"/>
    </row>
    <row r="29" spans="1:13" ht="15">
      <c r="A29" s="368"/>
      <c r="B29" s="370"/>
      <c r="C29" s="525" t="s">
        <v>210</v>
      </c>
      <c r="D29" s="525"/>
      <c r="E29" s="525"/>
      <c r="F29" s="525"/>
      <c r="G29" s="525"/>
      <c r="H29" s="525"/>
      <c r="I29" s="525"/>
      <c r="J29" s="525"/>
      <c r="K29" s="525"/>
      <c r="L29" s="525"/>
      <c r="M29" s="369"/>
    </row>
    <row r="30" spans="1:13" ht="15">
      <c r="A30" s="368"/>
      <c r="B30" s="370"/>
      <c r="C30" s="525"/>
      <c r="D30" s="525"/>
      <c r="E30" s="525"/>
      <c r="F30" s="525"/>
      <c r="G30" s="525"/>
      <c r="H30" s="525"/>
      <c r="I30" s="525"/>
      <c r="J30" s="525"/>
      <c r="K30" s="525"/>
      <c r="L30" s="525"/>
      <c r="M30" s="369"/>
    </row>
    <row r="31" spans="1:13" ht="15">
      <c r="A31" s="368"/>
      <c r="B31" s="370"/>
      <c r="C31" s="525" t="s">
        <v>287</v>
      </c>
      <c r="D31" s="525"/>
      <c r="E31" s="525"/>
      <c r="F31" s="525"/>
      <c r="G31" s="525"/>
      <c r="H31" s="525"/>
      <c r="I31" s="525"/>
      <c r="J31" s="525"/>
      <c r="K31" s="525"/>
      <c r="L31" s="525"/>
      <c r="M31" s="369"/>
    </row>
    <row r="32" spans="1:13" ht="33.75" customHeight="1">
      <c r="A32" s="368"/>
      <c r="B32" s="370"/>
      <c r="C32" s="573" t="s">
        <v>288</v>
      </c>
      <c r="D32" s="574"/>
      <c r="E32" s="574"/>
      <c r="F32" s="574"/>
      <c r="G32" s="574"/>
      <c r="H32" s="574"/>
      <c r="I32" s="574"/>
      <c r="J32" s="574"/>
      <c r="K32" s="574"/>
      <c r="L32" s="574"/>
      <c r="M32" s="369"/>
    </row>
    <row r="33" spans="1:13" ht="15">
      <c r="A33" s="368"/>
      <c r="B33" s="370"/>
      <c r="C33" s="525"/>
      <c r="D33" s="525"/>
      <c r="E33" s="525"/>
      <c r="F33" s="525"/>
      <c r="G33" s="525"/>
      <c r="H33" s="525"/>
      <c r="I33" s="525"/>
      <c r="J33" s="525"/>
      <c r="K33" s="525"/>
      <c r="L33" s="525"/>
      <c r="M33" s="369"/>
    </row>
    <row r="34" spans="1:13" ht="15">
      <c r="A34" s="368"/>
      <c r="B34" s="370"/>
      <c r="C34" s="521" t="s">
        <v>278</v>
      </c>
      <c r="D34" s="521"/>
      <c r="E34" s="521"/>
      <c r="F34" s="521"/>
      <c r="G34" s="521"/>
      <c r="H34" s="523"/>
      <c r="I34" s="523"/>
      <c r="J34" s="523"/>
      <c r="K34" s="523"/>
      <c r="L34" s="523"/>
      <c r="M34" s="369"/>
    </row>
    <row r="35" spans="1:13" ht="31.5" customHeight="1">
      <c r="A35" s="368"/>
      <c r="B35" s="370"/>
      <c r="C35" s="579" t="s">
        <v>358</v>
      </c>
      <c r="D35" s="579"/>
      <c r="E35" s="579"/>
      <c r="F35" s="579"/>
      <c r="G35" s="579"/>
      <c r="H35" s="579"/>
      <c r="I35" s="579"/>
      <c r="J35" s="579"/>
      <c r="K35" s="579"/>
      <c r="L35" s="579"/>
      <c r="M35" s="369"/>
    </row>
    <row r="36" spans="1:13" ht="21" customHeight="1">
      <c r="A36" s="368"/>
      <c r="B36" s="370"/>
      <c r="C36" s="527" t="s">
        <v>292</v>
      </c>
      <c r="D36" s="523"/>
      <c r="E36" s="523"/>
      <c r="F36" s="523"/>
      <c r="G36" s="523"/>
      <c r="H36" s="523"/>
      <c r="I36" s="523"/>
      <c r="J36" s="523"/>
      <c r="K36" s="523"/>
      <c r="L36" s="523"/>
      <c r="M36" s="369"/>
    </row>
    <row r="37" spans="1:13" ht="15">
      <c r="A37" s="368"/>
      <c r="B37" s="370"/>
      <c r="C37" s="527" t="s">
        <v>279</v>
      </c>
      <c r="D37" s="528"/>
      <c r="E37" s="528"/>
      <c r="F37" s="523"/>
      <c r="G37" s="523"/>
      <c r="H37" s="523"/>
      <c r="I37" s="523"/>
      <c r="J37" s="523"/>
      <c r="K37" s="523"/>
      <c r="L37" s="523"/>
      <c r="M37" s="369"/>
    </row>
    <row r="38" spans="1:13" ht="27" customHeight="1">
      <c r="A38" s="368"/>
      <c r="B38" s="370"/>
      <c r="C38" s="559" t="s">
        <v>343</v>
      </c>
      <c r="D38" s="559"/>
      <c r="E38" s="559"/>
      <c r="F38" s="559"/>
      <c r="G38" s="559"/>
      <c r="H38" s="559"/>
      <c r="I38" s="559"/>
      <c r="J38" s="559"/>
      <c r="K38" s="559"/>
      <c r="L38" s="559"/>
      <c r="M38" s="369"/>
    </row>
    <row r="39" spans="1:13" ht="15">
      <c r="A39" s="368"/>
      <c r="B39" s="370"/>
      <c r="C39" s="527" t="s">
        <v>280</v>
      </c>
      <c r="D39" s="528"/>
      <c r="E39" s="528"/>
      <c r="F39" s="523"/>
      <c r="G39" s="523"/>
      <c r="H39" s="523"/>
      <c r="I39" s="523"/>
      <c r="J39" s="523"/>
      <c r="K39" s="523"/>
      <c r="L39" s="523"/>
      <c r="M39" s="369"/>
    </row>
    <row r="40" spans="1:13" ht="15">
      <c r="A40" s="368"/>
      <c r="B40" s="370"/>
      <c r="C40" s="527" t="s">
        <v>359</v>
      </c>
      <c r="D40" s="528"/>
      <c r="E40" s="528"/>
      <c r="F40" s="523"/>
      <c r="G40" s="523"/>
      <c r="H40" s="523"/>
      <c r="I40" s="523"/>
      <c r="J40" s="523"/>
      <c r="K40" s="523"/>
      <c r="L40" s="523"/>
      <c r="M40" s="369"/>
    </row>
    <row r="41" spans="1:13" ht="15">
      <c r="A41" s="368"/>
      <c r="B41" s="370"/>
      <c r="C41" s="527" t="s">
        <v>360</v>
      </c>
      <c r="D41" s="528"/>
      <c r="E41" s="528"/>
      <c r="F41" s="523"/>
      <c r="G41" s="523"/>
      <c r="H41" s="523"/>
      <c r="I41" s="523"/>
      <c r="J41" s="523"/>
      <c r="K41" s="523"/>
      <c r="L41" s="523"/>
      <c r="M41" s="369"/>
    </row>
    <row r="42" spans="1:13" ht="15">
      <c r="A42" s="368"/>
      <c r="B42" s="370"/>
      <c r="C42" s="527" t="s">
        <v>389</v>
      </c>
      <c r="D42" s="528"/>
      <c r="E42" s="528"/>
      <c r="F42" s="523"/>
      <c r="G42" s="523"/>
      <c r="H42" s="523"/>
      <c r="I42" s="523"/>
      <c r="J42" s="523"/>
      <c r="K42" s="523"/>
      <c r="L42" s="523"/>
      <c r="M42" s="369"/>
    </row>
    <row r="43" spans="1:13" ht="52.5" customHeight="1">
      <c r="A43" s="368"/>
      <c r="B43" s="370"/>
      <c r="C43" s="559" t="s">
        <v>385</v>
      </c>
      <c r="D43" s="559"/>
      <c r="E43" s="559"/>
      <c r="F43" s="559"/>
      <c r="G43" s="559"/>
      <c r="H43" s="559"/>
      <c r="I43" s="559"/>
      <c r="J43" s="559"/>
      <c r="K43" s="559"/>
      <c r="L43" s="559"/>
      <c r="M43" s="369"/>
    </row>
    <row r="44" spans="1:13" ht="15">
      <c r="A44" s="368"/>
      <c r="B44" s="370"/>
      <c r="C44" s="523"/>
      <c r="D44" s="523"/>
      <c r="E44" s="523"/>
      <c r="F44" s="523"/>
      <c r="G44" s="523"/>
      <c r="H44" s="523"/>
      <c r="I44" s="523"/>
      <c r="J44" s="523"/>
      <c r="K44" s="523"/>
      <c r="L44" s="523"/>
      <c r="M44" s="369"/>
    </row>
    <row r="45" spans="1:13" ht="15" customHeight="1">
      <c r="A45" s="368"/>
      <c r="B45" s="370"/>
      <c r="C45" s="521" t="s">
        <v>281</v>
      </c>
      <c r="D45" s="521"/>
      <c r="E45" s="521"/>
      <c r="F45" s="521"/>
      <c r="G45" s="521"/>
      <c r="H45" s="523"/>
      <c r="I45" s="523"/>
      <c r="J45" s="523"/>
      <c r="K45" s="523"/>
      <c r="L45" s="523"/>
      <c r="M45" s="369"/>
    </row>
    <row r="46" spans="1:13" ht="15">
      <c r="A46" s="368"/>
      <c r="B46" s="370"/>
      <c r="C46" s="523"/>
      <c r="D46" s="523"/>
      <c r="E46" s="523"/>
      <c r="F46" s="523"/>
      <c r="G46" s="523"/>
      <c r="H46" s="523"/>
      <c r="I46" s="523"/>
      <c r="J46" s="523"/>
      <c r="K46" s="523"/>
      <c r="L46" s="523"/>
      <c r="M46" s="369"/>
    </row>
    <row r="47" spans="1:13" ht="15">
      <c r="A47" s="368"/>
      <c r="B47" s="370"/>
      <c r="C47" s="575" t="s">
        <v>369</v>
      </c>
      <c r="D47" s="575"/>
      <c r="E47" s="575"/>
      <c r="F47" s="575"/>
      <c r="G47" s="575"/>
      <c r="H47" s="575"/>
      <c r="I47" s="575"/>
      <c r="J47" s="575"/>
      <c r="K47" s="575"/>
      <c r="L47" s="575"/>
      <c r="M47" s="369"/>
    </row>
    <row r="48" spans="1:13" ht="15" customHeight="1">
      <c r="A48" s="368"/>
      <c r="B48" s="370"/>
      <c r="C48" s="577" t="s">
        <v>289</v>
      </c>
      <c r="D48" s="575"/>
      <c r="E48" s="575"/>
      <c r="F48" s="575"/>
      <c r="G48" s="575"/>
      <c r="H48" s="575"/>
      <c r="I48" s="575"/>
      <c r="J48" s="575"/>
      <c r="K48" s="575"/>
      <c r="L48" s="575"/>
      <c r="M48" s="369"/>
    </row>
    <row r="49" spans="1:13" ht="15" customHeight="1">
      <c r="A49" s="368"/>
      <c r="B49" s="370"/>
      <c r="C49" s="529"/>
      <c r="D49" s="529"/>
      <c r="E49" s="529"/>
      <c r="F49" s="529"/>
      <c r="G49" s="529"/>
      <c r="H49" s="529"/>
      <c r="I49" s="529"/>
      <c r="J49" s="529"/>
      <c r="K49" s="529"/>
      <c r="L49" s="529"/>
      <c r="M49" s="369"/>
    </row>
    <row r="50" spans="1:13" ht="15" customHeight="1">
      <c r="A50" s="368"/>
      <c r="B50" s="370"/>
      <c r="C50" s="575" t="s">
        <v>386</v>
      </c>
      <c r="D50" s="575"/>
      <c r="E50" s="575"/>
      <c r="F50" s="575"/>
      <c r="G50" s="575"/>
      <c r="H50" s="575"/>
      <c r="I50" s="575"/>
      <c r="J50" s="575"/>
      <c r="K50" s="575"/>
      <c r="L50" s="575"/>
      <c r="M50" s="369"/>
    </row>
    <row r="51" spans="1:13" ht="15" customHeight="1">
      <c r="A51" s="368"/>
      <c r="B51" s="370"/>
      <c r="C51" s="575" t="s">
        <v>282</v>
      </c>
      <c r="D51" s="575"/>
      <c r="E51" s="575"/>
      <c r="F51" s="575"/>
      <c r="G51" s="575"/>
      <c r="H51" s="575"/>
      <c r="I51" s="575"/>
      <c r="J51" s="575"/>
      <c r="K51" s="575"/>
      <c r="L51" s="575"/>
      <c r="M51" s="369"/>
    </row>
    <row r="52" spans="1:13" ht="15">
      <c r="A52" s="368"/>
      <c r="B52" s="370"/>
      <c r="C52" s="575"/>
      <c r="D52" s="575"/>
      <c r="E52" s="575"/>
      <c r="F52" s="575"/>
      <c r="G52" s="575"/>
      <c r="H52" s="575"/>
      <c r="I52" s="575"/>
      <c r="J52" s="575"/>
      <c r="K52" s="575"/>
      <c r="L52" s="575"/>
      <c r="M52" s="369"/>
    </row>
    <row r="53" spans="1:13" ht="15" hidden="1">
      <c r="A53" s="368"/>
      <c r="B53" s="370"/>
      <c r="C53" s="377"/>
      <c r="D53" s="377"/>
      <c r="E53" s="377"/>
      <c r="F53" s="377"/>
      <c r="G53" s="377"/>
      <c r="H53" s="377"/>
      <c r="I53" s="377"/>
      <c r="J53" s="377"/>
      <c r="K53" s="377"/>
      <c r="L53" s="377"/>
      <c r="M53" s="369"/>
    </row>
    <row r="54" spans="1:13" ht="15.75" customHeight="1" thickBot="1">
      <c r="A54" s="371"/>
      <c r="B54" s="372"/>
      <c r="C54" s="372"/>
      <c r="D54" s="372"/>
      <c r="E54" s="372"/>
      <c r="F54" s="372"/>
      <c r="G54" s="372"/>
      <c r="H54" s="372"/>
      <c r="I54" s="372"/>
      <c r="J54" s="372"/>
      <c r="K54" s="372"/>
      <c r="L54" s="372"/>
      <c r="M54" s="373"/>
    </row>
    <row r="56" ht="15.75" thickBot="1"/>
    <row r="57" spans="1:13" ht="15">
      <c r="A57" s="365"/>
      <c r="B57" s="366"/>
      <c r="C57" s="366"/>
      <c r="D57" s="366"/>
      <c r="E57" s="366"/>
      <c r="F57" s="366"/>
      <c r="G57" s="366"/>
      <c r="H57" s="366"/>
      <c r="I57" s="366"/>
      <c r="J57" s="366"/>
      <c r="K57" s="366"/>
      <c r="L57" s="366"/>
      <c r="M57" s="367"/>
    </row>
    <row r="58" spans="1:13" ht="31.5" customHeight="1">
      <c r="A58" s="368"/>
      <c r="B58" s="567" t="s">
        <v>215</v>
      </c>
      <c r="C58" s="567"/>
      <c r="D58" s="567"/>
      <c r="E58" s="567"/>
      <c r="F58" s="567"/>
      <c r="G58" s="567"/>
      <c r="H58" s="567"/>
      <c r="I58" s="567"/>
      <c r="J58" s="567"/>
      <c r="K58" s="567"/>
      <c r="L58" s="567"/>
      <c r="M58" s="369"/>
    </row>
    <row r="59" spans="1:13" ht="15">
      <c r="A59" s="368"/>
      <c r="B59" s="370"/>
      <c r="C59" s="370"/>
      <c r="D59" s="370"/>
      <c r="E59" s="370"/>
      <c r="F59" s="370"/>
      <c r="G59" s="370"/>
      <c r="H59" s="370"/>
      <c r="I59" s="370"/>
      <c r="J59" s="370"/>
      <c r="K59" s="370"/>
      <c r="L59" s="370"/>
      <c r="M59" s="369"/>
    </row>
    <row r="60" spans="1:13" ht="15">
      <c r="A60" s="368"/>
      <c r="B60" s="475">
        <v>1</v>
      </c>
      <c r="C60" s="563" t="s">
        <v>216</v>
      </c>
      <c r="D60" s="563"/>
      <c r="E60" s="563"/>
      <c r="F60" s="563"/>
      <c r="G60" s="563"/>
      <c r="H60" s="563"/>
      <c r="I60" s="377"/>
      <c r="J60" s="377"/>
      <c r="K60" s="377"/>
      <c r="L60" s="377"/>
      <c r="M60" s="369"/>
    </row>
    <row r="61" spans="1:13" ht="25.5" customHeight="1">
      <c r="A61" s="368"/>
      <c r="B61" s="476"/>
      <c r="C61" s="565" t="s">
        <v>293</v>
      </c>
      <c r="D61" s="565"/>
      <c r="E61" s="565"/>
      <c r="F61" s="565"/>
      <c r="G61" s="565"/>
      <c r="H61" s="565"/>
      <c r="I61" s="565"/>
      <c r="J61" s="565"/>
      <c r="K61" s="565"/>
      <c r="L61" s="565"/>
      <c r="M61" s="369"/>
    </row>
    <row r="62" spans="1:13" ht="15">
      <c r="A62" s="368"/>
      <c r="B62" s="476"/>
      <c r="C62" s="375"/>
      <c r="D62" s="377"/>
      <c r="E62" s="377"/>
      <c r="F62" s="377"/>
      <c r="G62" s="377"/>
      <c r="H62" s="377"/>
      <c r="I62" s="377"/>
      <c r="J62" s="377"/>
      <c r="K62" s="377"/>
      <c r="L62" s="377"/>
      <c r="M62" s="369"/>
    </row>
    <row r="63" spans="1:13" ht="15">
      <c r="A63" s="368"/>
      <c r="B63" s="475">
        <v>2</v>
      </c>
      <c r="C63" s="563" t="s">
        <v>217</v>
      </c>
      <c r="D63" s="563"/>
      <c r="E63" s="563"/>
      <c r="F63" s="563"/>
      <c r="G63" s="563"/>
      <c r="H63" s="563"/>
      <c r="I63" s="377"/>
      <c r="J63" s="377"/>
      <c r="K63" s="377"/>
      <c r="L63" s="377"/>
      <c r="M63" s="369"/>
    </row>
    <row r="64" spans="1:13" ht="15" customHeight="1">
      <c r="A64" s="368"/>
      <c r="B64" s="476"/>
      <c r="C64" s="565" t="s">
        <v>229</v>
      </c>
      <c r="D64" s="565"/>
      <c r="E64" s="565"/>
      <c r="F64" s="565"/>
      <c r="G64" s="565"/>
      <c r="H64" s="565"/>
      <c r="I64" s="565"/>
      <c r="J64" s="565"/>
      <c r="K64" s="565"/>
      <c r="L64" s="565"/>
      <c r="M64" s="369"/>
    </row>
    <row r="65" spans="1:13" ht="15">
      <c r="A65" s="368"/>
      <c r="B65" s="476"/>
      <c r="C65" s="377"/>
      <c r="D65" s="377"/>
      <c r="E65" s="377"/>
      <c r="F65" s="377"/>
      <c r="G65" s="377"/>
      <c r="H65" s="377"/>
      <c r="I65" s="377"/>
      <c r="J65" s="377"/>
      <c r="K65" s="377"/>
      <c r="L65" s="377"/>
      <c r="M65" s="369"/>
    </row>
    <row r="66" spans="1:13" ht="15">
      <c r="A66" s="368"/>
      <c r="B66" s="475">
        <v>3</v>
      </c>
      <c r="C66" s="563" t="s">
        <v>218</v>
      </c>
      <c r="D66" s="563"/>
      <c r="E66" s="563"/>
      <c r="F66" s="563"/>
      <c r="G66" s="563"/>
      <c r="H66" s="563"/>
      <c r="I66" s="377"/>
      <c r="J66" s="377"/>
      <c r="K66" s="377"/>
      <c r="L66" s="377"/>
      <c r="M66" s="369"/>
    </row>
    <row r="67" spans="1:13" ht="21.75" customHeight="1">
      <c r="A67" s="368"/>
      <c r="B67" s="476"/>
      <c r="C67" s="377"/>
      <c r="D67" s="476" t="s">
        <v>219</v>
      </c>
      <c r="E67" s="377"/>
      <c r="F67" s="377"/>
      <c r="G67" s="377"/>
      <c r="H67" s="377"/>
      <c r="I67" s="377"/>
      <c r="J67" s="377"/>
      <c r="K67" s="377"/>
      <c r="L67" s="377"/>
      <c r="M67" s="369"/>
    </row>
    <row r="68" spans="1:13" ht="21.75" customHeight="1">
      <c r="A68" s="368"/>
      <c r="B68" s="476"/>
      <c r="C68" s="377"/>
      <c r="D68" s="476" t="s">
        <v>326</v>
      </c>
      <c r="E68" s="377"/>
      <c r="F68" s="377"/>
      <c r="G68" s="377"/>
      <c r="H68" s="377"/>
      <c r="I68" s="377"/>
      <c r="J68" s="377"/>
      <c r="K68" s="377"/>
      <c r="L68" s="377"/>
      <c r="M68" s="369"/>
    </row>
    <row r="69" spans="1:13" ht="20.25" customHeight="1">
      <c r="A69" s="368"/>
      <c r="B69" s="476"/>
      <c r="C69" s="377"/>
      <c r="D69" s="576" t="s">
        <v>230</v>
      </c>
      <c r="E69" s="576"/>
      <c r="F69" s="576"/>
      <c r="G69" s="576"/>
      <c r="H69" s="576"/>
      <c r="I69" s="576"/>
      <c r="J69" s="576"/>
      <c r="K69" s="576"/>
      <c r="L69" s="576"/>
      <c r="M69" s="369"/>
    </row>
    <row r="70" spans="1:13" ht="15">
      <c r="A70" s="368"/>
      <c r="B70" s="476"/>
      <c r="C70" s="377"/>
      <c r="D70" s="377"/>
      <c r="E70" s="377"/>
      <c r="F70" s="377"/>
      <c r="G70" s="377"/>
      <c r="H70" s="377"/>
      <c r="I70" s="377"/>
      <c r="J70" s="377"/>
      <c r="K70" s="377"/>
      <c r="L70" s="377"/>
      <c r="M70" s="369"/>
    </row>
    <row r="71" spans="1:13" ht="15">
      <c r="A71" s="368"/>
      <c r="B71" s="475">
        <v>4</v>
      </c>
      <c r="C71" s="563" t="s">
        <v>220</v>
      </c>
      <c r="D71" s="563"/>
      <c r="E71" s="563"/>
      <c r="F71" s="563"/>
      <c r="G71" s="563"/>
      <c r="H71" s="563"/>
      <c r="I71" s="377"/>
      <c r="J71" s="377"/>
      <c r="K71" s="377"/>
      <c r="L71" s="377"/>
      <c r="M71" s="369"/>
    </row>
    <row r="72" spans="1:13" ht="15">
      <c r="A72" s="368"/>
      <c r="B72" s="476"/>
      <c r="C72" s="375" t="s">
        <v>221</v>
      </c>
      <c r="D72" s="377"/>
      <c r="E72" s="377"/>
      <c r="F72" s="377"/>
      <c r="G72" s="377"/>
      <c r="H72" s="377"/>
      <c r="I72" s="377"/>
      <c r="J72" s="377"/>
      <c r="K72" s="377"/>
      <c r="L72" s="377"/>
      <c r="M72" s="369"/>
    </row>
    <row r="73" spans="1:13" ht="15">
      <c r="A73" s="368"/>
      <c r="B73" s="476"/>
      <c r="C73" s="377" t="s">
        <v>231</v>
      </c>
      <c r="D73" s="377"/>
      <c r="E73" s="377"/>
      <c r="F73" s="377"/>
      <c r="G73" s="377"/>
      <c r="H73" s="377"/>
      <c r="I73" s="377"/>
      <c r="J73" s="377"/>
      <c r="K73" s="377"/>
      <c r="L73" s="377"/>
      <c r="M73" s="369"/>
    </row>
    <row r="74" spans="1:13" ht="15">
      <c r="A74" s="368"/>
      <c r="B74" s="476"/>
      <c r="C74" s="377" t="s">
        <v>250</v>
      </c>
      <c r="D74" s="377"/>
      <c r="E74" s="377"/>
      <c r="F74" s="377"/>
      <c r="G74" s="377"/>
      <c r="H74" s="377"/>
      <c r="I74" s="377"/>
      <c r="J74" s="377"/>
      <c r="K74" s="377"/>
      <c r="L74" s="377"/>
      <c r="M74" s="369"/>
    </row>
    <row r="75" spans="1:13" ht="15">
      <c r="A75" s="368"/>
      <c r="B75" s="370"/>
      <c r="C75" s="370"/>
      <c r="D75" s="370"/>
      <c r="E75" s="370"/>
      <c r="F75" s="370"/>
      <c r="G75" s="370"/>
      <c r="H75" s="370"/>
      <c r="I75" s="370"/>
      <c r="J75" s="370"/>
      <c r="K75" s="370"/>
      <c r="L75" s="370"/>
      <c r="M75" s="369"/>
    </row>
    <row r="76" spans="1:13" ht="15">
      <c r="A76" s="368"/>
      <c r="B76" s="475">
        <v>5</v>
      </c>
      <c r="C76" s="563" t="s">
        <v>248</v>
      </c>
      <c r="D76" s="563"/>
      <c r="E76" s="563"/>
      <c r="F76" s="563"/>
      <c r="G76" s="563"/>
      <c r="H76" s="563"/>
      <c r="I76" s="370"/>
      <c r="J76" s="370"/>
      <c r="K76" s="370"/>
      <c r="L76" s="370"/>
      <c r="M76" s="369"/>
    </row>
    <row r="77" spans="1:13" ht="42" customHeight="1">
      <c r="A77" s="368"/>
      <c r="B77" s="370"/>
      <c r="C77" s="565" t="s">
        <v>370</v>
      </c>
      <c r="D77" s="565"/>
      <c r="E77" s="565"/>
      <c r="F77" s="565"/>
      <c r="G77" s="565"/>
      <c r="H77" s="565"/>
      <c r="I77" s="565"/>
      <c r="J77" s="565"/>
      <c r="K77" s="565"/>
      <c r="L77" s="565"/>
      <c r="M77" s="369"/>
    </row>
    <row r="78" spans="1:13" ht="15">
      <c r="A78" s="368"/>
      <c r="B78" s="370"/>
      <c r="C78" s="370"/>
      <c r="D78" s="370"/>
      <c r="E78" s="370"/>
      <c r="F78" s="370"/>
      <c r="G78" s="370"/>
      <c r="H78" s="370"/>
      <c r="I78" s="370"/>
      <c r="J78" s="370"/>
      <c r="K78" s="370"/>
      <c r="L78" s="370"/>
      <c r="M78" s="369"/>
    </row>
    <row r="79" spans="1:13" ht="15">
      <c r="A79" s="368"/>
      <c r="B79" s="475">
        <v>6</v>
      </c>
      <c r="C79" s="563" t="s">
        <v>237</v>
      </c>
      <c r="D79" s="563"/>
      <c r="E79" s="563"/>
      <c r="F79" s="563"/>
      <c r="G79" s="563"/>
      <c r="H79" s="563"/>
      <c r="I79" s="377"/>
      <c r="J79" s="377"/>
      <c r="K79" s="377"/>
      <c r="L79" s="377"/>
      <c r="M79" s="369"/>
    </row>
    <row r="80" spans="1:13" ht="15">
      <c r="A80" s="368"/>
      <c r="B80" s="476"/>
      <c r="C80" s="377" t="s">
        <v>291</v>
      </c>
      <c r="D80" s="377"/>
      <c r="E80" s="377"/>
      <c r="F80" s="377"/>
      <c r="G80" s="377"/>
      <c r="H80" s="377"/>
      <c r="I80" s="377"/>
      <c r="J80" s="377"/>
      <c r="K80" s="377"/>
      <c r="L80" s="377"/>
      <c r="M80" s="369"/>
    </row>
    <row r="81" spans="1:13" ht="15">
      <c r="A81" s="368"/>
      <c r="B81" s="476"/>
      <c r="C81" s="377"/>
      <c r="D81" s="377"/>
      <c r="E81" s="377"/>
      <c r="F81" s="377"/>
      <c r="G81" s="377"/>
      <c r="H81" s="377"/>
      <c r="I81" s="377"/>
      <c r="J81" s="377"/>
      <c r="K81" s="377"/>
      <c r="L81" s="377"/>
      <c r="M81" s="369"/>
    </row>
    <row r="82" spans="1:13" ht="15">
      <c r="A82" s="368"/>
      <c r="B82" s="475">
        <v>7</v>
      </c>
      <c r="C82" s="563" t="s">
        <v>222</v>
      </c>
      <c r="D82" s="563"/>
      <c r="E82" s="563"/>
      <c r="F82" s="563"/>
      <c r="G82" s="563"/>
      <c r="H82" s="563"/>
      <c r="I82" s="377"/>
      <c r="J82" s="377"/>
      <c r="K82" s="377"/>
      <c r="L82" s="377"/>
      <c r="M82" s="369"/>
    </row>
    <row r="83" spans="1:13" ht="15">
      <c r="A83" s="368"/>
      <c r="B83" s="476"/>
      <c r="C83" s="375" t="s">
        <v>294</v>
      </c>
      <c r="D83" s="377"/>
      <c r="E83" s="377"/>
      <c r="F83" s="377"/>
      <c r="G83" s="377"/>
      <c r="H83" s="377"/>
      <c r="I83" s="377"/>
      <c r="J83" s="377"/>
      <c r="K83" s="377"/>
      <c r="L83" s="377"/>
      <c r="M83" s="369"/>
    </row>
    <row r="84" spans="1:13" ht="25.5" customHeight="1">
      <c r="A84" s="368"/>
      <c r="B84" s="476"/>
      <c r="C84" s="565" t="s">
        <v>344</v>
      </c>
      <c r="D84" s="565"/>
      <c r="E84" s="565"/>
      <c r="F84" s="565"/>
      <c r="G84" s="565"/>
      <c r="H84" s="565"/>
      <c r="I84" s="565"/>
      <c r="J84" s="565"/>
      <c r="K84" s="565"/>
      <c r="L84" s="565"/>
      <c r="M84" s="369"/>
    </row>
    <row r="85" spans="1:13" ht="15">
      <c r="A85" s="368"/>
      <c r="B85" s="476"/>
      <c r="C85" s="377"/>
      <c r="D85" s="377"/>
      <c r="E85" s="377"/>
      <c r="F85" s="377"/>
      <c r="G85" s="377"/>
      <c r="H85" s="377"/>
      <c r="I85" s="377"/>
      <c r="J85" s="377"/>
      <c r="K85" s="377"/>
      <c r="L85" s="377"/>
      <c r="M85" s="369"/>
    </row>
    <row r="86" spans="1:13" ht="15">
      <c r="A86" s="368"/>
      <c r="B86" s="475">
        <v>8</v>
      </c>
      <c r="C86" s="563" t="s">
        <v>376</v>
      </c>
      <c r="D86" s="563"/>
      <c r="E86" s="563"/>
      <c r="F86" s="563"/>
      <c r="G86" s="563"/>
      <c r="H86" s="563"/>
      <c r="I86" s="377"/>
      <c r="J86" s="377"/>
      <c r="K86" s="377"/>
      <c r="L86" s="377"/>
      <c r="M86" s="369"/>
    </row>
    <row r="87" spans="1:13" ht="43.5" customHeight="1">
      <c r="A87" s="368"/>
      <c r="B87" s="476"/>
      <c r="C87" s="564" t="s">
        <v>377</v>
      </c>
      <c r="D87" s="564"/>
      <c r="E87" s="564"/>
      <c r="F87" s="564"/>
      <c r="G87" s="564"/>
      <c r="H87" s="564"/>
      <c r="I87" s="564"/>
      <c r="J87" s="564"/>
      <c r="K87" s="564"/>
      <c r="L87" s="564"/>
      <c r="M87" s="369"/>
    </row>
    <row r="88" spans="1:13" ht="15.75" customHeight="1" hidden="1">
      <c r="A88" s="368"/>
      <c r="B88" s="476"/>
      <c r="C88" s="564"/>
      <c r="D88" s="564"/>
      <c r="E88" s="564"/>
      <c r="F88" s="564"/>
      <c r="G88" s="564"/>
      <c r="H88" s="564"/>
      <c r="I88" s="564"/>
      <c r="J88" s="564"/>
      <c r="K88" s="564"/>
      <c r="L88" s="564"/>
      <c r="M88" s="369"/>
    </row>
    <row r="89" spans="1:13" ht="15">
      <c r="A89" s="368"/>
      <c r="B89" s="370"/>
      <c r="C89" s="370"/>
      <c r="D89" s="370"/>
      <c r="E89" s="370"/>
      <c r="F89" s="370"/>
      <c r="G89" s="370"/>
      <c r="H89" s="370"/>
      <c r="I89" s="370"/>
      <c r="J89" s="370"/>
      <c r="K89" s="370"/>
      <c r="L89" s="370"/>
      <c r="M89" s="369"/>
    </row>
    <row r="90" spans="1:13" ht="15" customHeight="1">
      <c r="A90" s="368"/>
      <c r="B90" s="475">
        <v>9</v>
      </c>
      <c r="C90" s="393" t="s">
        <v>223</v>
      </c>
      <c r="D90" s="394"/>
      <c r="E90" s="394"/>
      <c r="F90" s="394"/>
      <c r="G90" s="394"/>
      <c r="H90" s="395"/>
      <c r="I90" s="395"/>
      <c r="J90" s="395"/>
      <c r="K90" s="395"/>
      <c r="L90" s="395"/>
      <c r="M90" s="369"/>
    </row>
    <row r="91" spans="1:13" ht="66" customHeight="1">
      <c r="A91" s="368"/>
      <c r="B91" s="370"/>
      <c r="C91" s="562" t="s">
        <v>374</v>
      </c>
      <c r="D91" s="562"/>
      <c r="E91" s="562"/>
      <c r="F91" s="562"/>
      <c r="G91" s="562"/>
      <c r="H91" s="562"/>
      <c r="I91" s="562"/>
      <c r="J91" s="562"/>
      <c r="K91" s="562"/>
      <c r="L91" s="562"/>
      <c r="M91" s="369"/>
    </row>
    <row r="92" spans="1:13" ht="15" customHeight="1">
      <c r="A92" s="368"/>
      <c r="B92" s="370"/>
      <c r="C92" s="395"/>
      <c r="D92" s="395"/>
      <c r="E92" s="395"/>
      <c r="F92" s="395"/>
      <c r="G92" s="395"/>
      <c r="H92" s="395"/>
      <c r="I92" s="395"/>
      <c r="J92" s="395"/>
      <c r="K92" s="395"/>
      <c r="L92" s="395"/>
      <c r="M92" s="369"/>
    </row>
    <row r="93" spans="1:13" ht="15" customHeight="1">
      <c r="A93" s="368"/>
      <c r="B93" s="475">
        <v>10</v>
      </c>
      <c r="C93" s="393" t="s">
        <v>224</v>
      </c>
      <c r="D93" s="394"/>
      <c r="E93" s="394"/>
      <c r="F93" s="394"/>
      <c r="G93" s="394"/>
      <c r="H93" s="395"/>
      <c r="I93" s="395"/>
      <c r="J93" s="395"/>
      <c r="K93" s="395"/>
      <c r="L93" s="395"/>
      <c r="M93" s="369"/>
    </row>
    <row r="94" spans="1:13" ht="68.25" customHeight="1">
      <c r="A94" s="368"/>
      <c r="B94" s="370"/>
      <c r="C94" s="562" t="s">
        <v>375</v>
      </c>
      <c r="D94" s="562"/>
      <c r="E94" s="562"/>
      <c r="F94" s="562"/>
      <c r="G94" s="562"/>
      <c r="H94" s="562"/>
      <c r="I94" s="562"/>
      <c r="J94" s="562"/>
      <c r="K94" s="562"/>
      <c r="L94" s="562"/>
      <c r="M94" s="369"/>
    </row>
    <row r="95" spans="1:13" ht="15" customHeight="1">
      <c r="A95" s="368"/>
      <c r="B95" s="370"/>
      <c r="C95" s="395"/>
      <c r="D95" s="395"/>
      <c r="E95" s="395"/>
      <c r="F95" s="395"/>
      <c r="G95" s="395"/>
      <c r="H95" s="395"/>
      <c r="I95" s="395"/>
      <c r="J95" s="395"/>
      <c r="K95" s="395"/>
      <c r="L95" s="395"/>
      <c r="M95" s="369"/>
    </row>
    <row r="96" spans="1:13" ht="15" customHeight="1">
      <c r="A96" s="368"/>
      <c r="B96" s="475">
        <v>11</v>
      </c>
      <c r="C96" s="393" t="s">
        <v>225</v>
      </c>
      <c r="D96" s="394"/>
      <c r="E96" s="394"/>
      <c r="F96" s="394"/>
      <c r="G96" s="394"/>
      <c r="H96" s="395"/>
      <c r="I96" s="395"/>
      <c r="J96" s="395"/>
      <c r="K96" s="395"/>
      <c r="L96" s="395"/>
      <c r="M96" s="369"/>
    </row>
    <row r="97" spans="1:13" ht="15" customHeight="1">
      <c r="A97" s="368"/>
      <c r="B97" s="370"/>
      <c r="C97" s="395" t="s">
        <v>345</v>
      </c>
      <c r="D97" s="395"/>
      <c r="E97" s="395"/>
      <c r="F97" s="395"/>
      <c r="G97" s="395"/>
      <c r="H97" s="395"/>
      <c r="I97" s="395"/>
      <c r="J97" s="395"/>
      <c r="K97" s="395"/>
      <c r="L97" s="395"/>
      <c r="M97" s="369"/>
    </row>
    <row r="98" spans="1:13" ht="15" customHeight="1">
      <c r="A98" s="368"/>
      <c r="B98" s="370"/>
      <c r="C98" s="395"/>
      <c r="D98" s="395"/>
      <c r="E98" s="395"/>
      <c r="F98" s="395"/>
      <c r="G98" s="395"/>
      <c r="H98" s="395"/>
      <c r="I98" s="395"/>
      <c r="J98" s="395"/>
      <c r="K98" s="395"/>
      <c r="L98" s="395"/>
      <c r="M98" s="369"/>
    </row>
    <row r="99" spans="1:13" ht="15" customHeight="1">
      <c r="A99" s="368"/>
      <c r="B99" s="475">
        <v>12</v>
      </c>
      <c r="C99" s="393" t="s">
        <v>226</v>
      </c>
      <c r="D99" s="394"/>
      <c r="E99" s="394"/>
      <c r="F99" s="394"/>
      <c r="G99" s="394"/>
      <c r="H99" s="395"/>
      <c r="I99" s="395"/>
      <c r="J99" s="395"/>
      <c r="K99" s="395"/>
      <c r="L99" s="395"/>
      <c r="M99" s="369"/>
    </row>
    <row r="100" spans="1:13" ht="108.75" customHeight="1">
      <c r="A100" s="368"/>
      <c r="B100" s="370"/>
      <c r="C100" s="566" t="s">
        <v>379</v>
      </c>
      <c r="D100" s="562"/>
      <c r="E100" s="562"/>
      <c r="F100" s="562"/>
      <c r="G100" s="562"/>
      <c r="H100" s="562"/>
      <c r="I100" s="562"/>
      <c r="J100" s="562"/>
      <c r="K100" s="562"/>
      <c r="L100" s="562"/>
      <c r="M100" s="369"/>
    </row>
    <row r="101" spans="1:13" ht="15" customHeight="1">
      <c r="A101" s="368"/>
      <c r="B101" s="370"/>
      <c r="C101" s="395"/>
      <c r="D101" s="395"/>
      <c r="E101" s="395"/>
      <c r="F101" s="395"/>
      <c r="G101" s="395"/>
      <c r="H101" s="395"/>
      <c r="I101" s="395"/>
      <c r="J101" s="395"/>
      <c r="K101" s="395"/>
      <c r="L101" s="395"/>
      <c r="M101" s="369"/>
    </row>
    <row r="102" spans="1:13" ht="15" customHeight="1">
      <c r="A102" s="368"/>
      <c r="B102" s="475">
        <v>13</v>
      </c>
      <c r="C102" s="393" t="s">
        <v>227</v>
      </c>
      <c r="D102" s="394"/>
      <c r="E102" s="394"/>
      <c r="F102" s="394"/>
      <c r="G102" s="394"/>
      <c r="H102" s="395"/>
      <c r="I102" s="395"/>
      <c r="J102" s="395"/>
      <c r="K102" s="395"/>
      <c r="L102" s="395"/>
      <c r="M102" s="369"/>
    </row>
    <row r="103" spans="1:13" ht="27" customHeight="1">
      <c r="A103" s="368"/>
      <c r="B103" s="370"/>
      <c r="C103" s="562" t="s">
        <v>346</v>
      </c>
      <c r="D103" s="562"/>
      <c r="E103" s="562"/>
      <c r="F103" s="562"/>
      <c r="G103" s="562"/>
      <c r="H103" s="562"/>
      <c r="I103" s="562"/>
      <c r="J103" s="562"/>
      <c r="K103" s="562"/>
      <c r="L103" s="562"/>
      <c r="M103" s="369"/>
    </row>
    <row r="104" spans="1:13" ht="15" customHeight="1">
      <c r="A104" s="368"/>
      <c r="B104" s="370"/>
      <c r="C104" s="470"/>
      <c r="D104" s="470"/>
      <c r="E104" s="470"/>
      <c r="F104" s="470"/>
      <c r="G104" s="470"/>
      <c r="H104" s="470"/>
      <c r="I104" s="470"/>
      <c r="J104" s="470"/>
      <c r="K104" s="470"/>
      <c r="L104" s="470"/>
      <c r="M104" s="369"/>
    </row>
    <row r="105" spans="1:13" ht="15" customHeight="1">
      <c r="A105" s="368"/>
      <c r="B105" s="475">
        <v>14</v>
      </c>
      <c r="C105" s="393" t="s">
        <v>228</v>
      </c>
      <c r="D105" s="394"/>
      <c r="E105" s="394"/>
      <c r="F105" s="394"/>
      <c r="G105" s="394"/>
      <c r="H105" s="395"/>
      <c r="I105" s="395"/>
      <c r="J105" s="395"/>
      <c r="K105" s="395"/>
      <c r="L105" s="395"/>
      <c r="M105" s="369"/>
    </row>
    <row r="106" spans="1:13" ht="39.75" customHeight="1">
      <c r="A106" s="368"/>
      <c r="B106" s="370"/>
      <c r="C106" s="562" t="s">
        <v>330</v>
      </c>
      <c r="D106" s="562"/>
      <c r="E106" s="562"/>
      <c r="F106" s="562"/>
      <c r="G106" s="562"/>
      <c r="H106" s="562"/>
      <c r="I106" s="562"/>
      <c r="J106" s="562"/>
      <c r="K106" s="562"/>
      <c r="L106" s="562"/>
      <c r="M106" s="369"/>
    </row>
    <row r="107" spans="1:13" ht="15" customHeight="1">
      <c r="A107" s="368"/>
      <c r="B107" s="370"/>
      <c r="C107" s="470"/>
      <c r="D107" s="470"/>
      <c r="E107" s="470"/>
      <c r="F107" s="470"/>
      <c r="G107" s="470"/>
      <c r="H107" s="470"/>
      <c r="I107" s="470"/>
      <c r="J107" s="470"/>
      <c r="K107" s="470"/>
      <c r="L107" s="470"/>
      <c r="M107" s="369"/>
    </row>
    <row r="108" spans="1:13" ht="15" customHeight="1">
      <c r="A108" s="368"/>
      <c r="B108" s="475">
        <v>15</v>
      </c>
      <c r="C108" s="393" t="s">
        <v>249</v>
      </c>
      <c r="D108" s="394"/>
      <c r="E108" s="394"/>
      <c r="F108" s="394"/>
      <c r="G108" s="394"/>
      <c r="H108" s="395"/>
      <c r="I108" s="395"/>
      <c r="J108" s="395"/>
      <c r="K108" s="395"/>
      <c r="L108" s="395"/>
      <c r="M108" s="369"/>
    </row>
    <row r="109" spans="1:13" ht="15" customHeight="1">
      <c r="A109" s="368"/>
      <c r="B109" s="370"/>
      <c r="C109" s="562" t="s">
        <v>295</v>
      </c>
      <c r="D109" s="562"/>
      <c r="E109" s="562"/>
      <c r="F109" s="562"/>
      <c r="G109" s="562"/>
      <c r="H109" s="562"/>
      <c r="I109" s="562"/>
      <c r="J109" s="562"/>
      <c r="K109" s="562"/>
      <c r="L109" s="562"/>
      <c r="M109" s="369"/>
    </row>
    <row r="110" spans="1:13" ht="15" customHeight="1">
      <c r="A110" s="368"/>
      <c r="B110" s="370"/>
      <c r="C110" s="510"/>
      <c r="D110" s="510"/>
      <c r="E110" s="510"/>
      <c r="F110" s="510"/>
      <c r="G110" s="510"/>
      <c r="H110" s="510"/>
      <c r="I110" s="510"/>
      <c r="J110" s="510"/>
      <c r="K110" s="510"/>
      <c r="L110" s="510"/>
      <c r="M110" s="369"/>
    </row>
    <row r="111" spans="1:13" ht="15" customHeight="1">
      <c r="A111" s="368"/>
      <c r="B111" s="475">
        <v>16</v>
      </c>
      <c r="C111" s="556" t="s">
        <v>266</v>
      </c>
      <c r="D111" s="556"/>
      <c r="E111" s="556"/>
      <c r="F111" s="556"/>
      <c r="G111" s="556"/>
      <c r="H111" s="395"/>
      <c r="I111" s="395"/>
      <c r="J111" s="395"/>
      <c r="K111" s="395"/>
      <c r="L111" s="395"/>
      <c r="M111" s="369"/>
    </row>
    <row r="112" spans="1:13" ht="25.5" customHeight="1">
      <c r="A112" s="368"/>
      <c r="B112" s="370"/>
      <c r="C112" s="562" t="s">
        <v>347</v>
      </c>
      <c r="D112" s="562"/>
      <c r="E112" s="562"/>
      <c r="F112" s="562"/>
      <c r="G112" s="562"/>
      <c r="H112" s="562"/>
      <c r="I112" s="562"/>
      <c r="J112" s="562"/>
      <c r="K112" s="562"/>
      <c r="L112" s="562"/>
      <c r="M112" s="369"/>
    </row>
    <row r="113" spans="1:13" ht="15" customHeight="1">
      <c r="A113" s="368"/>
      <c r="B113" s="370"/>
      <c r="C113" s="511"/>
      <c r="D113" s="511"/>
      <c r="E113" s="511"/>
      <c r="F113" s="511"/>
      <c r="G113" s="511"/>
      <c r="H113" s="511"/>
      <c r="I113" s="511"/>
      <c r="J113" s="511"/>
      <c r="K113" s="511"/>
      <c r="L113" s="511"/>
      <c r="M113" s="369"/>
    </row>
    <row r="114" spans="1:13" ht="15" customHeight="1">
      <c r="A114" s="368"/>
      <c r="B114" s="475">
        <v>17</v>
      </c>
      <c r="C114" s="556" t="s">
        <v>267</v>
      </c>
      <c r="D114" s="556"/>
      <c r="E114" s="556"/>
      <c r="F114" s="556"/>
      <c r="G114" s="556"/>
      <c r="H114" s="395"/>
      <c r="I114" s="395"/>
      <c r="J114" s="395"/>
      <c r="K114" s="395"/>
      <c r="L114" s="395"/>
      <c r="M114" s="369"/>
    </row>
    <row r="115" spans="1:13" ht="124.5" customHeight="1">
      <c r="A115" s="368"/>
      <c r="B115" s="370"/>
      <c r="C115" s="562" t="s">
        <v>348</v>
      </c>
      <c r="D115" s="562"/>
      <c r="E115" s="562"/>
      <c r="F115" s="562"/>
      <c r="G115" s="562"/>
      <c r="H115" s="562"/>
      <c r="I115" s="562"/>
      <c r="J115" s="562"/>
      <c r="K115" s="562"/>
      <c r="L115" s="562"/>
      <c r="M115" s="369"/>
    </row>
    <row r="116" spans="1:13" ht="15" customHeight="1">
      <c r="A116" s="368"/>
      <c r="B116" s="370"/>
      <c r="C116" s="520"/>
      <c r="D116" s="520"/>
      <c r="E116" s="520"/>
      <c r="F116" s="520"/>
      <c r="G116" s="520"/>
      <c r="H116" s="520"/>
      <c r="I116" s="520"/>
      <c r="J116" s="520"/>
      <c r="K116" s="520"/>
      <c r="L116" s="520"/>
      <c r="M116" s="369"/>
    </row>
    <row r="117" spans="1:13" ht="15" customHeight="1">
      <c r="A117" s="368"/>
      <c r="B117" s="475">
        <v>18</v>
      </c>
      <c r="C117" s="556" t="s">
        <v>270</v>
      </c>
      <c r="D117" s="556"/>
      <c r="E117" s="556"/>
      <c r="F117" s="556"/>
      <c r="G117" s="556"/>
      <c r="H117" s="395"/>
      <c r="I117" s="395"/>
      <c r="J117" s="395"/>
      <c r="K117" s="395"/>
      <c r="L117" s="395"/>
      <c r="M117" s="369"/>
    </row>
    <row r="118" spans="1:13" ht="15">
      <c r="A118" s="368"/>
      <c r="B118" s="370"/>
      <c r="C118" s="554" t="s">
        <v>349</v>
      </c>
      <c r="D118" s="554"/>
      <c r="E118" s="554"/>
      <c r="F118" s="554"/>
      <c r="G118" s="554"/>
      <c r="H118" s="554"/>
      <c r="I118" s="554"/>
      <c r="J118" s="554"/>
      <c r="K118" s="554"/>
      <c r="L118" s="554"/>
      <c r="M118" s="369"/>
    </row>
    <row r="119" spans="1:13" ht="15" customHeight="1">
      <c r="A119" s="368"/>
      <c r="B119" s="370"/>
      <c r="C119" s="520"/>
      <c r="D119" s="520"/>
      <c r="E119" s="520"/>
      <c r="F119" s="520"/>
      <c r="G119" s="520"/>
      <c r="H119" s="520"/>
      <c r="I119" s="520"/>
      <c r="J119" s="520"/>
      <c r="K119" s="520"/>
      <c r="L119" s="520"/>
      <c r="M119" s="369"/>
    </row>
    <row r="120" spans="1:13" ht="15" customHeight="1">
      <c r="A120" s="368"/>
      <c r="B120" s="475">
        <v>19</v>
      </c>
      <c r="C120" s="556" t="s">
        <v>271</v>
      </c>
      <c r="D120" s="556"/>
      <c r="E120" s="556"/>
      <c r="F120" s="556"/>
      <c r="G120" s="556"/>
      <c r="H120" s="395"/>
      <c r="I120" s="395"/>
      <c r="J120" s="395"/>
      <c r="K120" s="395"/>
      <c r="L120" s="395"/>
      <c r="M120" s="369"/>
    </row>
    <row r="121" spans="1:13" ht="54" customHeight="1">
      <c r="A121" s="368"/>
      <c r="B121" s="370"/>
      <c r="C121" s="553" t="s">
        <v>296</v>
      </c>
      <c r="D121" s="554"/>
      <c r="E121" s="554"/>
      <c r="F121" s="554"/>
      <c r="G121" s="554"/>
      <c r="H121" s="554"/>
      <c r="I121" s="554"/>
      <c r="J121" s="554"/>
      <c r="K121" s="554"/>
      <c r="L121" s="554"/>
      <c r="M121" s="369"/>
    </row>
    <row r="122" spans="1:13" ht="15" customHeight="1">
      <c r="A122" s="368"/>
      <c r="B122" s="370"/>
      <c r="C122" s="530"/>
      <c r="D122" s="530"/>
      <c r="E122" s="530"/>
      <c r="F122" s="530"/>
      <c r="G122" s="530"/>
      <c r="H122" s="530"/>
      <c r="I122" s="530"/>
      <c r="J122" s="530"/>
      <c r="K122" s="530"/>
      <c r="L122" s="530"/>
      <c r="M122" s="369"/>
    </row>
    <row r="123" spans="1:13" ht="15" customHeight="1">
      <c r="A123" s="368"/>
      <c r="B123" s="475">
        <v>20</v>
      </c>
      <c r="C123" s="556" t="s">
        <v>167</v>
      </c>
      <c r="D123" s="556"/>
      <c r="E123" s="556"/>
      <c r="F123" s="556"/>
      <c r="G123" s="556"/>
      <c r="H123" s="395"/>
      <c r="I123" s="395"/>
      <c r="J123" s="395"/>
      <c r="K123" s="395"/>
      <c r="L123" s="395"/>
      <c r="M123" s="369"/>
    </row>
    <row r="124" spans="1:13" ht="76.5" customHeight="1">
      <c r="A124" s="368"/>
      <c r="B124" s="370"/>
      <c r="C124" s="566" t="s">
        <v>387</v>
      </c>
      <c r="D124" s="562"/>
      <c r="E124" s="562"/>
      <c r="F124" s="562"/>
      <c r="G124" s="562"/>
      <c r="H124" s="562"/>
      <c r="I124" s="562"/>
      <c r="J124" s="562"/>
      <c r="K124" s="562"/>
      <c r="L124" s="562"/>
      <c r="M124" s="369"/>
    </row>
    <row r="125" spans="1:13" ht="15" customHeight="1">
      <c r="A125" s="368"/>
      <c r="B125" s="370"/>
      <c r="C125" s="532"/>
      <c r="D125" s="532"/>
      <c r="E125" s="532"/>
      <c r="F125" s="532"/>
      <c r="G125" s="532"/>
      <c r="H125" s="532"/>
      <c r="I125" s="532"/>
      <c r="J125" s="532"/>
      <c r="K125" s="532"/>
      <c r="L125" s="532"/>
      <c r="M125" s="369"/>
    </row>
    <row r="126" spans="1:13" ht="15" customHeight="1">
      <c r="A126" s="368"/>
      <c r="B126" s="475">
        <v>21</v>
      </c>
      <c r="C126" s="556" t="s">
        <v>299</v>
      </c>
      <c r="D126" s="556"/>
      <c r="E126" s="556"/>
      <c r="F126" s="556"/>
      <c r="G126" s="556"/>
      <c r="H126" s="395"/>
      <c r="I126" s="395"/>
      <c r="J126" s="395"/>
      <c r="K126" s="395"/>
      <c r="L126" s="395"/>
      <c r="M126" s="369"/>
    </row>
    <row r="127" spans="1:13" ht="27.75" customHeight="1">
      <c r="A127" s="368"/>
      <c r="B127" s="370"/>
      <c r="C127" s="553" t="s">
        <v>305</v>
      </c>
      <c r="D127" s="554"/>
      <c r="E127" s="554"/>
      <c r="F127" s="554"/>
      <c r="G127" s="554"/>
      <c r="H127" s="554"/>
      <c r="I127" s="554"/>
      <c r="J127" s="554"/>
      <c r="K127" s="554"/>
      <c r="L127" s="554"/>
      <c r="M127" s="369"/>
    </row>
    <row r="128" spans="1:13" ht="15" customHeight="1">
      <c r="A128" s="368"/>
      <c r="B128" s="370"/>
      <c r="C128" s="532"/>
      <c r="D128" s="532"/>
      <c r="E128" s="532"/>
      <c r="F128" s="532"/>
      <c r="G128" s="532"/>
      <c r="H128" s="532"/>
      <c r="I128" s="532"/>
      <c r="J128" s="532"/>
      <c r="K128" s="532"/>
      <c r="L128" s="532"/>
      <c r="M128" s="369"/>
    </row>
    <row r="129" spans="1:13" ht="15" customHeight="1">
      <c r="A129" s="368"/>
      <c r="B129" s="475">
        <v>22</v>
      </c>
      <c r="C129" s="555" t="s">
        <v>300</v>
      </c>
      <c r="D129" s="556"/>
      <c r="E129" s="556"/>
      <c r="F129" s="556"/>
      <c r="G129" s="556"/>
      <c r="H129" s="395"/>
      <c r="I129" s="395"/>
      <c r="J129" s="395"/>
      <c r="K129" s="395"/>
      <c r="L129" s="395"/>
      <c r="M129" s="369"/>
    </row>
    <row r="130" spans="1:13" ht="15">
      <c r="A130" s="368"/>
      <c r="B130" s="370"/>
      <c r="C130" s="553" t="s">
        <v>306</v>
      </c>
      <c r="D130" s="554"/>
      <c r="E130" s="554"/>
      <c r="F130" s="554"/>
      <c r="G130" s="554"/>
      <c r="H130" s="554"/>
      <c r="I130" s="554"/>
      <c r="J130" s="554"/>
      <c r="K130" s="554"/>
      <c r="L130" s="554"/>
      <c r="M130" s="369"/>
    </row>
    <row r="131" spans="1:13" ht="15" customHeight="1">
      <c r="A131" s="368"/>
      <c r="B131" s="370"/>
      <c r="C131" s="532"/>
      <c r="D131" s="532"/>
      <c r="E131" s="532"/>
      <c r="F131" s="532"/>
      <c r="G131" s="532"/>
      <c r="H131" s="532"/>
      <c r="I131" s="532"/>
      <c r="J131" s="532"/>
      <c r="K131" s="532"/>
      <c r="L131" s="532"/>
      <c r="M131" s="369"/>
    </row>
    <row r="132" spans="1:13" ht="15" customHeight="1">
      <c r="A132" s="368"/>
      <c r="B132" s="475">
        <v>23</v>
      </c>
      <c r="C132" s="555" t="s">
        <v>307</v>
      </c>
      <c r="D132" s="556"/>
      <c r="E132" s="556"/>
      <c r="F132" s="556"/>
      <c r="G132" s="556"/>
      <c r="H132" s="395"/>
      <c r="I132" s="395"/>
      <c r="J132" s="395"/>
      <c r="K132" s="395"/>
      <c r="L132" s="395"/>
      <c r="M132" s="369"/>
    </row>
    <row r="133" spans="1:13" ht="70.5" customHeight="1">
      <c r="A133" s="368"/>
      <c r="B133" s="370"/>
      <c r="C133" s="553" t="s">
        <v>388</v>
      </c>
      <c r="D133" s="554"/>
      <c r="E133" s="554"/>
      <c r="F133" s="554"/>
      <c r="G133" s="554"/>
      <c r="H133" s="554"/>
      <c r="I133" s="554"/>
      <c r="J133" s="554"/>
      <c r="K133" s="554"/>
      <c r="L133" s="554"/>
      <c r="M133" s="369"/>
    </row>
    <row r="134" spans="1:13" ht="15" customHeight="1">
      <c r="A134" s="368"/>
      <c r="B134" s="370"/>
      <c r="C134" s="532"/>
      <c r="D134" s="532"/>
      <c r="E134" s="532"/>
      <c r="F134" s="532"/>
      <c r="G134" s="532"/>
      <c r="H134" s="532"/>
      <c r="I134" s="532"/>
      <c r="J134" s="532"/>
      <c r="K134" s="532"/>
      <c r="L134" s="532"/>
      <c r="M134" s="369"/>
    </row>
    <row r="135" spans="1:13" ht="29.25" customHeight="1">
      <c r="A135" s="368"/>
      <c r="B135" s="475">
        <v>24</v>
      </c>
      <c r="C135" s="555" t="s">
        <v>309</v>
      </c>
      <c r="D135" s="556"/>
      <c r="E135" s="556"/>
      <c r="F135" s="556"/>
      <c r="G135" s="556"/>
      <c r="H135" s="395"/>
      <c r="I135" s="395"/>
      <c r="J135" s="395"/>
      <c r="K135" s="395"/>
      <c r="L135" s="395"/>
      <c r="M135" s="369"/>
    </row>
    <row r="136" spans="1:13" ht="31.5" customHeight="1">
      <c r="A136" s="368"/>
      <c r="B136" s="370"/>
      <c r="C136" s="553" t="s">
        <v>310</v>
      </c>
      <c r="D136" s="554"/>
      <c r="E136" s="554"/>
      <c r="F136" s="554"/>
      <c r="G136" s="554"/>
      <c r="H136" s="554"/>
      <c r="I136" s="554"/>
      <c r="J136" s="554"/>
      <c r="K136" s="554"/>
      <c r="L136" s="554"/>
      <c r="M136" s="369"/>
    </row>
    <row r="137" spans="1:13" ht="15" customHeight="1">
      <c r="A137" s="368"/>
      <c r="B137" s="370"/>
      <c r="C137" s="532"/>
      <c r="D137" s="532"/>
      <c r="E137" s="532"/>
      <c r="F137" s="532"/>
      <c r="G137" s="532"/>
      <c r="H137" s="532"/>
      <c r="I137" s="532"/>
      <c r="J137" s="532"/>
      <c r="K137" s="532"/>
      <c r="L137" s="532"/>
      <c r="M137" s="369"/>
    </row>
    <row r="138" spans="1:13" ht="15" customHeight="1">
      <c r="A138" s="368"/>
      <c r="B138" s="475">
        <v>25</v>
      </c>
      <c r="C138" s="555" t="s">
        <v>331</v>
      </c>
      <c r="D138" s="556"/>
      <c r="E138" s="556"/>
      <c r="F138" s="556"/>
      <c r="G138" s="556"/>
      <c r="H138" s="395"/>
      <c r="I138" s="395"/>
      <c r="J138" s="395"/>
      <c r="K138" s="395"/>
      <c r="L138" s="395"/>
      <c r="M138" s="369"/>
    </row>
    <row r="139" spans="1:13" ht="55.5" customHeight="1">
      <c r="A139" s="368"/>
      <c r="B139" s="370"/>
      <c r="C139" s="553" t="s">
        <v>371</v>
      </c>
      <c r="D139" s="554"/>
      <c r="E139" s="554"/>
      <c r="F139" s="554"/>
      <c r="G139" s="554"/>
      <c r="H139" s="554"/>
      <c r="I139" s="554"/>
      <c r="J139" s="554"/>
      <c r="K139" s="554"/>
      <c r="L139" s="554"/>
      <c r="M139" s="369"/>
    </row>
    <row r="140" spans="1:13" ht="15" customHeight="1">
      <c r="A140" s="368"/>
      <c r="B140" s="370"/>
      <c r="C140" s="553" t="s">
        <v>372</v>
      </c>
      <c r="D140" s="554"/>
      <c r="E140" s="554"/>
      <c r="F140" s="554"/>
      <c r="G140" s="554"/>
      <c r="H140" s="554"/>
      <c r="I140" s="554"/>
      <c r="J140" s="554"/>
      <c r="K140" s="554"/>
      <c r="L140" s="554"/>
      <c r="M140" s="369"/>
    </row>
    <row r="141" spans="1:13" ht="15" customHeight="1">
      <c r="A141" s="368"/>
      <c r="B141" s="370"/>
      <c r="C141" s="540"/>
      <c r="D141" s="541"/>
      <c r="E141" s="541"/>
      <c r="F141" s="541"/>
      <c r="G141" s="541"/>
      <c r="H141" s="541"/>
      <c r="I141" s="541"/>
      <c r="J141" s="541"/>
      <c r="K141" s="541"/>
      <c r="L141" s="541"/>
      <c r="M141" s="369"/>
    </row>
    <row r="142" spans="1:13" ht="15" customHeight="1">
      <c r="A142" s="368"/>
      <c r="B142" s="475">
        <v>26</v>
      </c>
      <c r="C142" s="555" t="s">
        <v>333</v>
      </c>
      <c r="D142" s="556"/>
      <c r="E142" s="556"/>
      <c r="F142" s="556"/>
      <c r="G142" s="556"/>
      <c r="H142" s="395"/>
      <c r="I142" s="395"/>
      <c r="J142" s="395"/>
      <c r="K142" s="395"/>
      <c r="L142" s="395"/>
      <c r="M142" s="369"/>
    </row>
    <row r="143" spans="1:13" ht="15" customHeight="1">
      <c r="A143" s="368"/>
      <c r="B143" s="370"/>
      <c r="C143" s="553" t="s">
        <v>334</v>
      </c>
      <c r="D143" s="554"/>
      <c r="E143" s="554"/>
      <c r="F143" s="554"/>
      <c r="G143" s="554"/>
      <c r="H143" s="554"/>
      <c r="I143" s="554"/>
      <c r="J143" s="554"/>
      <c r="K143" s="554"/>
      <c r="L143" s="554"/>
      <c r="M143" s="369"/>
    </row>
    <row r="144" spans="1:13" ht="15" customHeight="1">
      <c r="A144" s="368"/>
      <c r="B144" s="370"/>
      <c r="C144" s="540"/>
      <c r="D144" s="541"/>
      <c r="E144" s="541"/>
      <c r="F144" s="541"/>
      <c r="G144" s="541"/>
      <c r="H144" s="541"/>
      <c r="I144" s="541"/>
      <c r="J144" s="541"/>
      <c r="K144" s="541"/>
      <c r="L144" s="541"/>
      <c r="M144" s="369"/>
    </row>
    <row r="145" spans="1:13" ht="15" customHeight="1">
      <c r="A145" s="368"/>
      <c r="B145" s="475">
        <v>27</v>
      </c>
      <c r="C145" s="555" t="s">
        <v>335</v>
      </c>
      <c r="D145" s="556"/>
      <c r="E145" s="556"/>
      <c r="F145" s="556"/>
      <c r="G145" s="556"/>
      <c r="H145" s="395"/>
      <c r="I145" s="395"/>
      <c r="J145" s="395"/>
      <c r="K145" s="395"/>
      <c r="L145" s="395"/>
      <c r="M145" s="369"/>
    </row>
    <row r="146" spans="1:13" ht="15" customHeight="1">
      <c r="A146" s="368"/>
      <c r="B146" s="370"/>
      <c r="C146" s="553" t="s">
        <v>336</v>
      </c>
      <c r="D146" s="554"/>
      <c r="E146" s="554"/>
      <c r="F146" s="554"/>
      <c r="G146" s="554"/>
      <c r="H146" s="554"/>
      <c r="I146" s="554"/>
      <c r="J146" s="554"/>
      <c r="K146" s="554"/>
      <c r="L146" s="554"/>
      <c r="M146" s="369"/>
    </row>
    <row r="147" spans="1:13" ht="15" customHeight="1">
      <c r="A147" s="368"/>
      <c r="B147" s="370"/>
      <c r="C147" s="540"/>
      <c r="D147" s="541"/>
      <c r="E147" s="541"/>
      <c r="F147" s="541"/>
      <c r="G147" s="541"/>
      <c r="H147" s="541"/>
      <c r="I147" s="541"/>
      <c r="J147" s="541"/>
      <c r="K147" s="541"/>
      <c r="L147" s="541"/>
      <c r="M147" s="369"/>
    </row>
    <row r="148" spans="1:13" ht="15" customHeight="1">
      <c r="A148" s="368"/>
      <c r="B148" s="475">
        <v>28</v>
      </c>
      <c r="C148" s="555" t="s">
        <v>337</v>
      </c>
      <c r="D148" s="556"/>
      <c r="E148" s="556"/>
      <c r="F148" s="556"/>
      <c r="G148" s="556"/>
      <c r="H148" s="395"/>
      <c r="I148" s="395"/>
      <c r="J148" s="395"/>
      <c r="K148" s="395"/>
      <c r="L148" s="395"/>
      <c r="M148" s="369"/>
    </row>
    <row r="149" spans="1:13" ht="42.75" customHeight="1">
      <c r="A149" s="368"/>
      <c r="B149" s="370"/>
      <c r="C149" s="553" t="s">
        <v>373</v>
      </c>
      <c r="D149" s="554"/>
      <c r="E149" s="554"/>
      <c r="F149" s="554"/>
      <c r="G149" s="554"/>
      <c r="H149" s="554"/>
      <c r="I149" s="554"/>
      <c r="J149" s="554"/>
      <c r="K149" s="554"/>
      <c r="L149" s="554"/>
      <c r="M149" s="369"/>
    </row>
    <row r="150" spans="1:13" ht="15" customHeight="1">
      <c r="A150" s="368"/>
      <c r="B150" s="370"/>
      <c r="C150" s="540"/>
      <c r="D150" s="541"/>
      <c r="E150" s="541"/>
      <c r="F150" s="541"/>
      <c r="G150" s="541"/>
      <c r="H150" s="541"/>
      <c r="I150" s="541"/>
      <c r="J150" s="541"/>
      <c r="K150" s="541"/>
      <c r="L150" s="541"/>
      <c r="M150" s="369"/>
    </row>
    <row r="151" spans="1:13" ht="14.25" customHeight="1">
      <c r="A151" s="368"/>
      <c r="B151" s="475">
        <v>29</v>
      </c>
      <c r="C151" s="555" t="s">
        <v>339</v>
      </c>
      <c r="D151" s="556"/>
      <c r="E151" s="556"/>
      <c r="F151" s="556"/>
      <c r="G151" s="556"/>
      <c r="H151" s="395"/>
      <c r="I151" s="395"/>
      <c r="J151" s="395"/>
      <c r="K151" s="395"/>
      <c r="L151" s="395"/>
      <c r="M151" s="369"/>
    </row>
    <row r="152" spans="1:13" ht="14.25" customHeight="1">
      <c r="A152" s="368"/>
      <c r="B152" s="370"/>
      <c r="C152" s="553" t="s">
        <v>340</v>
      </c>
      <c r="D152" s="554"/>
      <c r="E152" s="554"/>
      <c r="F152" s="554"/>
      <c r="G152" s="554"/>
      <c r="H152" s="554"/>
      <c r="I152" s="554"/>
      <c r="J152" s="554"/>
      <c r="K152" s="554"/>
      <c r="L152" s="554"/>
      <c r="M152" s="369"/>
    </row>
    <row r="153" spans="1:13" ht="15" customHeight="1" thickBot="1">
      <c r="A153" s="371"/>
      <c r="B153" s="372"/>
      <c r="C153" s="372"/>
      <c r="D153" s="396"/>
      <c r="E153" s="396"/>
      <c r="F153" s="396"/>
      <c r="G153" s="396"/>
      <c r="H153" s="396"/>
      <c r="I153" s="396"/>
      <c r="J153" s="396"/>
      <c r="K153" s="396"/>
      <c r="L153" s="396"/>
      <c r="M153" s="373"/>
    </row>
  </sheetData>
  <sheetProtection password="EAD6" sheet="1"/>
  <mergeCells count="72">
    <mergeCell ref="C50:L50"/>
    <mergeCell ref="C118:L118"/>
    <mergeCell ref="C121:L121"/>
    <mergeCell ref="C38:L38"/>
    <mergeCell ref="C48:L48"/>
    <mergeCell ref="C5:L5"/>
    <mergeCell ref="C43:L43"/>
    <mergeCell ref="C35:L35"/>
    <mergeCell ref="C114:G114"/>
    <mergeCell ref="C63:H63"/>
    <mergeCell ref="C123:G123"/>
    <mergeCell ref="C124:L124"/>
    <mergeCell ref="C47:L47"/>
    <mergeCell ref="C79:H79"/>
    <mergeCell ref="C77:L77"/>
    <mergeCell ref="C86:H86"/>
    <mergeCell ref="D69:L69"/>
    <mergeCell ref="C71:H71"/>
    <mergeCell ref="C111:G111"/>
    <mergeCell ref="C115:L115"/>
    <mergeCell ref="B2:L2"/>
    <mergeCell ref="C4:L4"/>
    <mergeCell ref="B58:L58"/>
    <mergeCell ref="C60:H60"/>
    <mergeCell ref="C61:L61"/>
    <mergeCell ref="C20:L20"/>
    <mergeCell ref="C24:L24"/>
    <mergeCell ref="C32:L32"/>
    <mergeCell ref="C51:L51"/>
    <mergeCell ref="C52:L52"/>
    <mergeCell ref="C64:L64"/>
    <mergeCell ref="C82:H82"/>
    <mergeCell ref="C66:H66"/>
    <mergeCell ref="C120:G120"/>
    <mergeCell ref="C100:L100"/>
    <mergeCell ref="C117:G117"/>
    <mergeCell ref="C91:L91"/>
    <mergeCell ref="C94:L94"/>
    <mergeCell ref="C84:L84"/>
    <mergeCell ref="C112:L112"/>
    <mergeCell ref="C103:L103"/>
    <mergeCell ref="C106:L106"/>
    <mergeCell ref="C109:L109"/>
    <mergeCell ref="C76:H76"/>
    <mergeCell ref="C87:L87"/>
    <mergeCell ref="C88:L88"/>
    <mergeCell ref="C7:L7"/>
    <mergeCell ref="C10:L10"/>
    <mergeCell ref="C15:L15"/>
    <mergeCell ref="C17:L17"/>
    <mergeCell ref="C18:L18"/>
    <mergeCell ref="C14:L14"/>
    <mergeCell ref="C8:L8"/>
    <mergeCell ref="C135:G135"/>
    <mergeCell ref="C136:L136"/>
    <mergeCell ref="C138:G138"/>
    <mergeCell ref="C139:L139"/>
    <mergeCell ref="C126:G126"/>
    <mergeCell ref="C127:L127"/>
    <mergeCell ref="C129:G129"/>
    <mergeCell ref="C130:L130"/>
    <mergeCell ref="C132:G132"/>
    <mergeCell ref="C133:L133"/>
    <mergeCell ref="C149:L149"/>
    <mergeCell ref="C148:G148"/>
    <mergeCell ref="C151:G151"/>
    <mergeCell ref="C152:L152"/>
    <mergeCell ref="C140:L140"/>
    <mergeCell ref="C142:G142"/>
    <mergeCell ref="C143:L143"/>
    <mergeCell ref="C145:G145"/>
    <mergeCell ref="C146:L146"/>
  </mergeCells>
  <printOptions/>
  <pageMargins left="0.7" right="0.7" top="0.75" bottom="0.75" header="0.3" footer="0.3"/>
  <pageSetup horizontalDpi="600" verticalDpi="600" orientation="portrait" paperSize="9" scale="50" r:id="rId2"/>
  <rowBreaks count="2" manualBreakCount="2">
    <brk id="55" max="255" man="1"/>
    <brk id="112" max="255" man="1"/>
  </rowBreaks>
  <drawing r:id="rId1"/>
</worksheet>
</file>

<file path=xl/worksheets/sheet3.xml><?xml version="1.0" encoding="utf-8"?>
<worksheet xmlns="http://schemas.openxmlformats.org/spreadsheetml/2006/main" xmlns:r="http://schemas.openxmlformats.org/officeDocument/2006/relationships">
  <sheetPr codeName="Feuil1"/>
  <dimension ref="A1:H6"/>
  <sheetViews>
    <sheetView showGridLines="0" zoomScalePageLayoutView="0" workbookViewId="0" topLeftCell="A1">
      <selection activeCell="A3" sqref="A3"/>
    </sheetView>
  </sheetViews>
  <sheetFormatPr defaultColWidth="10.8515625" defaultRowHeight="15"/>
  <cols>
    <col min="1" max="1" width="42.8515625" style="376" customWidth="1"/>
    <col min="2" max="6" width="10.8515625" style="376" customWidth="1"/>
    <col min="7" max="7" width="32.28125" style="376" customWidth="1"/>
    <col min="8" max="16384" width="10.8515625" style="376" customWidth="1"/>
  </cols>
  <sheetData>
    <row r="1" spans="1:8" ht="15">
      <c r="A1" s="376" t="s">
        <v>170</v>
      </c>
      <c r="C1" s="376" t="s">
        <v>211</v>
      </c>
      <c r="G1" s="376" t="s">
        <v>329</v>
      </c>
      <c r="H1" s="397" t="s">
        <v>232</v>
      </c>
    </row>
    <row r="2" spans="7:8" ht="15">
      <c r="G2" s="432"/>
      <c r="H2" s="397"/>
    </row>
    <row r="3" spans="1:8" ht="15">
      <c r="A3" s="376" t="s">
        <v>361</v>
      </c>
      <c r="C3" s="376" t="s">
        <v>362</v>
      </c>
      <c r="G3" s="376" t="s">
        <v>363</v>
      </c>
      <c r="H3" s="397" t="s">
        <v>364</v>
      </c>
    </row>
    <row r="4" spans="1:8" ht="15">
      <c r="A4" s="376" t="s">
        <v>171</v>
      </c>
      <c r="C4" s="376" t="s">
        <v>212</v>
      </c>
      <c r="G4" s="376" t="s">
        <v>233</v>
      </c>
      <c r="H4" s="397" t="s">
        <v>234</v>
      </c>
    </row>
    <row r="6" spans="7:8" ht="15">
      <c r="G6" s="432"/>
      <c r="H6" s="397"/>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L27"/>
  <sheetViews>
    <sheetView zoomScalePageLayoutView="0" workbookViewId="0" topLeftCell="B1">
      <selection activeCell="F25" sqref="F25"/>
    </sheetView>
  </sheetViews>
  <sheetFormatPr defaultColWidth="11.421875" defaultRowHeight="15"/>
  <cols>
    <col min="1" max="1" width="11.421875" style="14" hidden="1" customWidth="1"/>
    <col min="2" max="2" width="4.8515625" style="443" customWidth="1"/>
    <col min="3" max="3" width="46.140625" style="14" customWidth="1"/>
    <col min="4" max="4" width="27.421875" style="14" customWidth="1"/>
    <col min="5" max="5" width="10.140625" style="14" customWidth="1"/>
    <col min="6" max="6" width="32.8515625" style="14" customWidth="1"/>
    <col min="7" max="9" width="8.421875" style="14" customWidth="1"/>
    <col min="10" max="11" width="12.7109375" style="14" customWidth="1"/>
    <col min="12" max="12" width="2.140625" style="14" customWidth="1"/>
    <col min="13" max="251" width="11.421875" style="14" customWidth="1"/>
    <col min="252" max="252" width="46.57421875" style="14" customWidth="1"/>
    <col min="253" max="253" width="5.140625" style="14" customWidth="1"/>
    <col min="254" max="16384" width="11.421875" style="14" customWidth="1"/>
  </cols>
  <sheetData>
    <row r="1" spans="1:12" ht="13.5" thickBot="1">
      <c r="A1" s="433" t="s">
        <v>365</v>
      </c>
      <c r="B1" s="434"/>
      <c r="C1" s="435"/>
      <c r="D1" s="435"/>
      <c r="E1" s="435"/>
      <c r="F1" s="435"/>
      <c r="G1" s="435"/>
      <c r="H1" s="435"/>
      <c r="I1" s="435"/>
      <c r="J1" s="435"/>
      <c r="K1" s="435"/>
      <c r="L1" s="436"/>
    </row>
    <row r="2" spans="1:12" ht="38.25" customHeight="1" thickBot="1">
      <c r="A2" s="437"/>
      <c r="B2" s="438"/>
      <c r="C2" s="582" t="s">
        <v>297</v>
      </c>
      <c r="D2" s="583"/>
      <c r="E2" s="583"/>
      <c r="F2" s="583"/>
      <c r="G2" s="583"/>
      <c r="H2" s="583"/>
      <c r="I2" s="583"/>
      <c r="J2" s="583"/>
      <c r="K2" s="584"/>
      <c r="L2" s="439"/>
    </row>
    <row r="3" spans="1:12" ht="12.75">
      <c r="A3" s="437"/>
      <c r="B3" s="440"/>
      <c r="C3" s="1"/>
      <c r="D3" s="2"/>
      <c r="E3" s="2"/>
      <c r="F3" s="2"/>
      <c r="G3" s="2"/>
      <c r="H3" s="2"/>
      <c r="I3" s="2"/>
      <c r="J3" s="2"/>
      <c r="K3" s="2"/>
      <c r="L3" s="3"/>
    </row>
    <row r="4" spans="1:12" ht="12.75">
      <c r="A4" s="437"/>
      <c r="B4" s="440"/>
      <c r="C4" s="4" t="s">
        <v>150</v>
      </c>
      <c r="D4" s="471"/>
      <c r="E4" s="4"/>
      <c r="F4" s="4"/>
      <c r="G4" s="4"/>
      <c r="H4" s="4"/>
      <c r="I4" s="4"/>
      <c r="J4" s="4"/>
      <c r="K4" s="4"/>
      <c r="L4" s="5"/>
    </row>
    <row r="5" spans="1:12" ht="12.75">
      <c r="A5" s="441"/>
      <c r="B5" s="440"/>
      <c r="C5" s="4"/>
      <c r="D5" s="4"/>
      <c r="E5" s="4"/>
      <c r="F5" s="4"/>
      <c r="G5" s="4"/>
      <c r="H5" s="4"/>
      <c r="I5" s="4"/>
      <c r="J5" s="4"/>
      <c r="K5" s="4"/>
      <c r="L5" s="5"/>
    </row>
    <row r="6" spans="1:12" ht="12.75">
      <c r="A6" s="441"/>
      <c r="B6" s="440"/>
      <c r="C6" s="6" t="s">
        <v>162</v>
      </c>
      <c r="D6" s="306" t="s">
        <v>177</v>
      </c>
      <c r="E6" s="6"/>
      <c r="F6" s="6"/>
      <c r="G6" s="6"/>
      <c r="H6" s="6"/>
      <c r="I6" s="6"/>
      <c r="J6" s="6"/>
      <c r="K6" s="6"/>
      <c r="L6" s="8"/>
    </row>
    <row r="7" spans="1:12" ht="12.75">
      <c r="A7" s="441"/>
      <c r="B7" s="440"/>
      <c r="C7" s="6"/>
      <c r="D7" s="6"/>
      <c r="E7" s="6"/>
      <c r="F7" s="6"/>
      <c r="G7" s="6"/>
      <c r="H7" s="6"/>
      <c r="I7" s="6"/>
      <c r="J7" s="6"/>
      <c r="K7" s="6"/>
      <c r="L7" s="8"/>
    </row>
    <row r="8" spans="1:12" ht="12.75">
      <c r="A8" s="441"/>
      <c r="B8" s="440"/>
      <c r="C8" s="6" t="s">
        <v>3</v>
      </c>
      <c r="D8" s="585"/>
      <c r="E8" s="586"/>
      <c r="F8" s="586"/>
      <c r="G8" s="586"/>
      <c r="H8" s="586"/>
      <c r="I8" s="586"/>
      <c r="J8" s="586"/>
      <c r="K8" s="587"/>
      <c r="L8" s="8"/>
    </row>
    <row r="9" spans="1:12" ht="12.75">
      <c r="A9" s="441"/>
      <c r="B9" s="440"/>
      <c r="C9" s="6"/>
      <c r="D9" s="6"/>
      <c r="E9" s="6"/>
      <c r="F9" s="4"/>
      <c r="G9" s="4"/>
      <c r="H9" s="4"/>
      <c r="I9" s="4"/>
      <c r="J9" s="4"/>
      <c r="K9" s="4"/>
      <c r="L9" s="8"/>
    </row>
    <row r="10" spans="1:12" ht="25.5" customHeight="1">
      <c r="A10" s="441"/>
      <c r="B10" s="440"/>
      <c r="C10" s="6" t="s">
        <v>1</v>
      </c>
      <c r="D10" s="589"/>
      <c r="E10" s="590"/>
      <c r="F10" s="590"/>
      <c r="G10" s="590"/>
      <c r="H10" s="590"/>
      <c r="I10" s="590"/>
      <c r="J10" s="590"/>
      <c r="K10" s="590"/>
      <c r="L10" s="8"/>
    </row>
    <row r="11" spans="1:12" ht="12.75">
      <c r="A11" s="441"/>
      <c r="B11" s="440"/>
      <c r="C11" s="6"/>
      <c r="D11" s="6"/>
      <c r="E11" s="6"/>
      <c r="F11" s="6"/>
      <c r="G11" s="6"/>
      <c r="H11" s="6"/>
      <c r="I11" s="6"/>
      <c r="J11" s="6"/>
      <c r="K11" s="6"/>
      <c r="L11" s="8"/>
    </row>
    <row r="12" spans="1:12" ht="25.5">
      <c r="A12" s="441"/>
      <c r="B12" s="440"/>
      <c r="C12" s="10" t="s">
        <v>159</v>
      </c>
      <c r="D12" s="585"/>
      <c r="E12" s="587"/>
      <c r="F12" s="6"/>
      <c r="G12" s="6"/>
      <c r="H12" s="6"/>
      <c r="I12" s="6"/>
      <c r="J12" s="6"/>
      <c r="K12" s="6"/>
      <c r="L12" s="8"/>
    </row>
    <row r="13" spans="1:12" ht="12.75">
      <c r="A13" s="441"/>
      <c r="B13" s="440"/>
      <c r="C13" s="6"/>
      <c r="D13" s="6"/>
      <c r="E13" s="6"/>
      <c r="F13" s="6"/>
      <c r="G13" s="6"/>
      <c r="H13" s="6"/>
      <c r="I13" s="6"/>
      <c r="J13" s="6"/>
      <c r="K13" s="6"/>
      <c r="L13" s="8"/>
    </row>
    <row r="14" spans="1:12" ht="12.75">
      <c r="A14" s="441"/>
      <c r="B14" s="440"/>
      <c r="C14" s="6" t="s">
        <v>2</v>
      </c>
      <c r="D14" s="591"/>
      <c r="E14" s="592"/>
      <c r="F14" s="6"/>
      <c r="G14" s="6"/>
      <c r="H14" s="6"/>
      <c r="I14" s="6"/>
      <c r="J14" s="6"/>
      <c r="K14" s="6"/>
      <c r="L14" s="8"/>
    </row>
    <row r="15" spans="1:12" ht="12.75">
      <c r="A15" s="441"/>
      <c r="B15" s="440"/>
      <c r="C15" s="6"/>
      <c r="D15" s="6"/>
      <c r="E15" s="6"/>
      <c r="F15" s="6"/>
      <c r="G15" s="6"/>
      <c r="H15" s="6"/>
      <c r="I15" s="6"/>
      <c r="J15" s="6"/>
      <c r="K15" s="6"/>
      <c r="L15" s="8"/>
    </row>
    <row r="16" spans="1:12" ht="12.75">
      <c r="A16" s="441"/>
      <c r="B16" s="440"/>
      <c r="C16" s="431" t="s">
        <v>160</v>
      </c>
      <c r="D16" s="588"/>
      <c r="E16" s="588"/>
      <c r="F16" s="6"/>
      <c r="G16" s="6"/>
      <c r="H16" s="6"/>
      <c r="I16" s="6"/>
      <c r="J16" s="6"/>
      <c r="K16" s="6"/>
      <c r="L16" s="8"/>
    </row>
    <row r="17" spans="1:12" ht="12.75">
      <c r="A17" s="441"/>
      <c r="B17" s="440"/>
      <c r="C17" s="431"/>
      <c r="D17" s="9"/>
      <c r="E17" s="9"/>
      <c r="F17" s="6"/>
      <c r="G17" s="6"/>
      <c r="H17" s="6"/>
      <c r="I17" s="6"/>
      <c r="J17" s="6"/>
      <c r="K17" s="6"/>
      <c r="L17" s="8"/>
    </row>
    <row r="18" spans="1:12" ht="12.75">
      <c r="A18" s="441"/>
      <c r="B18" s="440"/>
      <c r="C18" s="6" t="s">
        <v>251</v>
      </c>
      <c r="D18" s="588"/>
      <c r="E18" s="588"/>
      <c r="F18" s="442"/>
      <c r="G18" s="6"/>
      <c r="H18" s="6"/>
      <c r="I18" s="6"/>
      <c r="J18" s="6"/>
      <c r="K18" s="6"/>
      <c r="L18" s="8"/>
    </row>
    <row r="19" spans="1:12" ht="12.75">
      <c r="A19" s="441"/>
      <c r="B19" s="440"/>
      <c r="C19" s="6"/>
      <c r="D19" s="9"/>
      <c r="E19" s="9"/>
      <c r="F19" s="442"/>
      <c r="G19" s="6"/>
      <c r="H19" s="6"/>
      <c r="I19" s="6"/>
      <c r="J19" s="6"/>
      <c r="K19" s="6"/>
      <c r="L19" s="8"/>
    </row>
    <row r="20" spans="1:12" ht="25.5">
      <c r="A20" s="441"/>
      <c r="B20" s="440"/>
      <c r="C20" s="10" t="s">
        <v>161</v>
      </c>
      <c r="D20" s="585"/>
      <c r="E20" s="587"/>
      <c r="F20" s="442"/>
      <c r="G20" s="6"/>
      <c r="H20" s="6"/>
      <c r="I20" s="6"/>
      <c r="J20" s="6"/>
      <c r="K20" s="6"/>
      <c r="L20" s="8"/>
    </row>
    <row r="21" spans="1:12" ht="12.75">
      <c r="A21" s="441"/>
      <c r="B21" s="440"/>
      <c r="C21" s="6"/>
      <c r="D21" s="6"/>
      <c r="E21" s="6"/>
      <c r="F21" s="6"/>
      <c r="G21" s="6"/>
      <c r="H21" s="6"/>
      <c r="I21" s="6"/>
      <c r="J21" s="6"/>
      <c r="K21" s="6"/>
      <c r="L21" s="8"/>
    </row>
    <row r="22" spans="1:12" ht="13.5" thickBot="1">
      <c r="A22" s="441"/>
      <c r="B22" s="440"/>
      <c r="C22" s="7" t="s">
        <v>252</v>
      </c>
      <c r="D22" s="6"/>
      <c r="E22" s="10"/>
      <c r="F22" s="10"/>
      <c r="G22" s="10"/>
      <c r="H22" s="10"/>
      <c r="I22" s="10"/>
      <c r="J22" s="6"/>
      <c r="K22" s="6"/>
      <c r="L22" s="8"/>
    </row>
    <row r="23" spans="1:12" ht="13.5" thickBot="1">
      <c r="A23" s="441"/>
      <c r="B23" s="440"/>
      <c r="C23" s="6"/>
      <c r="D23" s="6"/>
      <c r="E23" s="10"/>
      <c r="F23" s="10"/>
      <c r="G23" s="10"/>
      <c r="H23" s="10"/>
      <c r="I23" s="10"/>
      <c r="J23" s="580" t="s">
        <v>148</v>
      </c>
      <c r="K23" s="581"/>
      <c r="L23" s="8"/>
    </row>
    <row r="24" spans="1:12" ht="71.25" customHeight="1" thickBot="1">
      <c r="A24" s="441"/>
      <c r="B24" s="440"/>
      <c r="C24" s="502" t="s">
        <v>165</v>
      </c>
      <c r="D24" s="503" t="s">
        <v>166</v>
      </c>
      <c r="E24" s="504" t="s">
        <v>220</v>
      </c>
      <c r="F24" s="504" t="s">
        <v>167</v>
      </c>
      <c r="G24" s="504" t="s">
        <v>168</v>
      </c>
      <c r="H24" s="505" t="s">
        <v>172</v>
      </c>
      <c r="I24" s="505" t="s">
        <v>169</v>
      </c>
      <c r="J24" s="506" t="s">
        <v>367</v>
      </c>
      <c r="K24" s="507" t="s">
        <v>368</v>
      </c>
      <c r="L24" s="8"/>
    </row>
    <row r="25" spans="1:12" ht="13.5" customHeight="1" thickBot="1">
      <c r="A25" s="441"/>
      <c r="B25" s="440"/>
      <c r="C25" s="495"/>
      <c r="D25" s="496"/>
      <c r="E25" s="497"/>
      <c r="F25" s="498"/>
      <c r="G25" s="499"/>
      <c r="H25" s="499"/>
      <c r="I25" s="499"/>
      <c r="J25" s="500"/>
      <c r="K25" s="501"/>
      <c r="L25" s="8"/>
    </row>
    <row r="26" spans="1:12" s="443" customFormat="1" ht="21.75" customHeight="1">
      <c r="A26" s="441"/>
      <c r="B26" s="440"/>
      <c r="C26" s="7"/>
      <c r="D26" s="6"/>
      <c r="E26" s="6"/>
      <c r="F26" s="6"/>
      <c r="G26" s="6"/>
      <c r="H26" s="6"/>
      <c r="I26" s="6"/>
      <c r="J26" s="6"/>
      <c r="K26" s="6"/>
      <c r="L26" s="8"/>
    </row>
    <row r="27" spans="1:12" ht="24" customHeight="1" thickBot="1">
      <c r="A27" s="444"/>
      <c r="B27" s="445"/>
      <c r="C27" s="11"/>
      <c r="D27" s="12"/>
      <c r="E27" s="12"/>
      <c r="F27" s="12"/>
      <c r="G27" s="12"/>
      <c r="H27" s="12"/>
      <c r="I27" s="12"/>
      <c r="J27" s="12"/>
      <c r="K27" s="12"/>
      <c r="L27" s="13"/>
    </row>
  </sheetData>
  <sheetProtection password="EAD6" sheet="1" objects="1" scenarios="1"/>
  <mergeCells count="9">
    <mergeCell ref="J23:K23"/>
    <mergeCell ref="C2:K2"/>
    <mergeCell ref="D8:K8"/>
    <mergeCell ref="D12:E12"/>
    <mergeCell ref="D16:E16"/>
    <mergeCell ref="D10:K10"/>
    <mergeCell ref="D18:E18"/>
    <mergeCell ref="D20:E20"/>
    <mergeCell ref="D14:E14"/>
  </mergeCells>
  <dataValidations count="4">
    <dataValidation type="whole" allowBlank="1" showInputMessage="1" showErrorMessage="1" error="Veuillez saisir une année." sqref="D4">
      <formula1>2012</formula1>
      <formula2>2030</formula2>
    </dataValidation>
    <dataValidation type="decimal" operator="greaterThanOrEqual" allowBlank="1" showInputMessage="1" showErrorMessage="1" error="Veuillez saisir un nombre." sqref="G25:K25">
      <formula1>0</formula1>
    </dataValidation>
    <dataValidation type="textLength" operator="equal" allowBlank="1" showInputMessage="1" showErrorMessage="1" error="Veuillez saisir un n° finess de 9 caractères (sans espace, tiret, ...)" sqref="D6 E25">
      <formula1>9</formula1>
    </dataValidation>
    <dataValidation type="list" showInputMessage="1" showErrorMessage="1" error="Veuillez sélectionner une catégorie dans la liste proposée." sqref="F25">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1"/>
  <dimension ref="A1:K14"/>
  <sheetViews>
    <sheetView showGridLines="0" zoomScalePageLayoutView="0" workbookViewId="0" topLeftCell="A1">
      <selection activeCell="B4" sqref="B4"/>
    </sheetView>
  </sheetViews>
  <sheetFormatPr defaultColWidth="10.8515625" defaultRowHeight="15"/>
  <cols>
    <col min="1" max="1" width="2.7109375" style="432" customWidth="1"/>
    <col min="2" max="2" width="21.57421875" style="432" customWidth="1"/>
    <col min="3" max="3" width="42.57421875" style="432" customWidth="1"/>
    <col min="4" max="4" width="36.57421875" style="432" customWidth="1"/>
    <col min="5" max="5" width="12.421875" style="432" customWidth="1"/>
    <col min="6" max="6" width="27.8515625" style="432" customWidth="1"/>
    <col min="7" max="8" width="14.8515625" style="14" customWidth="1"/>
    <col min="9" max="9" width="3.421875" style="432" customWidth="1"/>
    <col min="10" max="10" width="3.00390625" style="484" customWidth="1"/>
    <col min="11" max="11" width="2.7109375" style="484" customWidth="1"/>
    <col min="12" max="16384" width="10.8515625" style="432" customWidth="1"/>
  </cols>
  <sheetData>
    <row r="1" spans="1:9" ht="15">
      <c r="A1" s="477"/>
      <c r="B1" s="478"/>
      <c r="C1" s="478"/>
      <c r="D1" s="478"/>
      <c r="E1" s="478"/>
      <c r="F1" s="478"/>
      <c r="G1" s="435"/>
      <c r="H1" s="435"/>
      <c r="I1" s="479"/>
    </row>
    <row r="2" spans="1:9" ht="31.5" customHeight="1">
      <c r="A2" s="480"/>
      <c r="B2" s="593" t="s">
        <v>235</v>
      </c>
      <c r="C2" s="593"/>
      <c r="D2" s="593"/>
      <c r="E2" s="593"/>
      <c r="F2" s="593"/>
      <c r="G2" s="531"/>
      <c r="H2" s="531"/>
      <c r="I2" s="485"/>
    </row>
    <row r="3" spans="1:9" ht="15">
      <c r="A3" s="480"/>
      <c r="B3" s="448"/>
      <c r="C3" s="448"/>
      <c r="D3" s="448"/>
      <c r="E3" s="448"/>
      <c r="F3" s="448"/>
      <c r="G3" s="2"/>
      <c r="H3" s="2"/>
      <c r="I3" s="446"/>
    </row>
    <row r="4" spans="1:9" ht="15">
      <c r="A4" s="480"/>
      <c r="B4" s="447" t="s">
        <v>366</v>
      </c>
      <c r="C4" s="447"/>
      <c r="D4" s="448"/>
      <c r="E4" s="448"/>
      <c r="F4" s="448"/>
      <c r="G4" s="4"/>
      <c r="H4" s="4"/>
      <c r="I4" s="446"/>
    </row>
    <row r="5" spans="1:9" ht="15.75" thickBot="1">
      <c r="A5" s="480"/>
      <c r="B5" s="448"/>
      <c r="C5" s="448"/>
      <c r="D5" s="448"/>
      <c r="E5" s="448"/>
      <c r="F5" s="448"/>
      <c r="G5" s="4"/>
      <c r="H5" s="4"/>
      <c r="I5" s="446"/>
    </row>
    <row r="6" spans="1:9" ht="15.75" thickBot="1">
      <c r="A6" s="480"/>
      <c r="B6" s="448"/>
      <c r="C6" s="448"/>
      <c r="D6" s="448"/>
      <c r="E6" s="448"/>
      <c r="F6" s="448"/>
      <c r="G6" s="580" t="s">
        <v>148</v>
      </c>
      <c r="H6" s="581"/>
      <c r="I6" s="446"/>
    </row>
    <row r="7" spans="1:9" ht="57" thickBot="1">
      <c r="A7" s="480"/>
      <c r="B7" s="502" t="s">
        <v>253</v>
      </c>
      <c r="C7" s="503" t="s">
        <v>237</v>
      </c>
      <c r="D7" s="503" t="s">
        <v>236</v>
      </c>
      <c r="E7" s="504" t="s">
        <v>378</v>
      </c>
      <c r="F7" s="507" t="s">
        <v>167</v>
      </c>
      <c r="G7" s="506" t="s">
        <v>298</v>
      </c>
      <c r="H7" s="507" t="s">
        <v>149</v>
      </c>
      <c r="I7" s="481"/>
    </row>
    <row r="8" spans="1:9" ht="15">
      <c r="A8" s="480"/>
      <c r="B8" s="508"/>
      <c r="C8" s="509"/>
      <c r="D8" s="509"/>
      <c r="E8" s="509"/>
      <c r="F8" s="509"/>
      <c r="G8" s="533"/>
      <c r="H8" s="534"/>
      <c r="I8" s="482"/>
    </row>
    <row r="9" spans="1:9" ht="15.75" thickBot="1">
      <c r="A9" s="480"/>
      <c r="B9" s="467"/>
      <c r="C9" s="468"/>
      <c r="D9" s="468"/>
      <c r="E9" s="468"/>
      <c r="F9" s="468"/>
      <c r="G9" s="468"/>
      <c r="H9" s="469"/>
      <c r="I9" s="483"/>
    </row>
    <row r="10" spans="1:9" ht="15">
      <c r="A10" s="480"/>
      <c r="B10" s="448"/>
      <c r="C10" s="448"/>
      <c r="D10" s="448"/>
      <c r="E10" s="448"/>
      <c r="F10" s="448"/>
      <c r="G10" s="448"/>
      <c r="H10" s="448"/>
      <c r="I10" s="446"/>
    </row>
    <row r="11" spans="1:11" s="516" customFormat="1" ht="12.75">
      <c r="A11" s="512"/>
      <c r="B11" s="513"/>
      <c r="C11" s="513"/>
      <c r="D11" s="513"/>
      <c r="E11" s="513"/>
      <c r="F11" s="513"/>
      <c r="G11" s="6"/>
      <c r="H11" s="6"/>
      <c r="I11" s="514"/>
      <c r="J11" s="515"/>
      <c r="K11" s="515"/>
    </row>
    <row r="12" spans="1:11" s="516" customFormat="1" ht="12.75">
      <c r="A12" s="512"/>
      <c r="B12" s="513" t="s">
        <v>254</v>
      </c>
      <c r="C12" s="513"/>
      <c r="D12" s="513"/>
      <c r="E12" s="513"/>
      <c r="F12" s="513"/>
      <c r="G12" s="6"/>
      <c r="H12" s="6"/>
      <c r="I12" s="514"/>
      <c r="J12" s="515"/>
      <c r="K12" s="515"/>
    </row>
    <row r="13" spans="1:11" s="516" customFormat="1" ht="33.75" customHeight="1">
      <c r="A13" s="512"/>
      <c r="B13" s="594" t="s">
        <v>255</v>
      </c>
      <c r="C13" s="594"/>
      <c r="D13" s="594"/>
      <c r="E13" s="594"/>
      <c r="F13" s="594"/>
      <c r="G13" s="6"/>
      <c r="H13" s="6"/>
      <c r="I13" s="514"/>
      <c r="J13" s="515"/>
      <c r="K13" s="515"/>
    </row>
    <row r="14" spans="1:11" s="516" customFormat="1" ht="13.5" thickBot="1">
      <c r="A14" s="517"/>
      <c r="B14" s="518"/>
      <c r="C14" s="518"/>
      <c r="D14" s="518"/>
      <c r="E14" s="518"/>
      <c r="F14" s="518"/>
      <c r="G14" s="12"/>
      <c r="H14" s="12"/>
      <c r="I14" s="519"/>
      <c r="J14" s="515"/>
      <c r="K14" s="515"/>
    </row>
  </sheetData>
  <sheetProtection password="EAD6" sheet="1" objects="1" scenarios="1"/>
  <mergeCells count="3">
    <mergeCell ref="B2:F2"/>
    <mergeCell ref="B13:F13"/>
    <mergeCell ref="G6:H6"/>
  </mergeCells>
  <dataValidations count="4">
    <dataValidation showInputMessage="1" showErrorMessage="1" error="Veuillez sélectionner une catégorie dans la liste proposée." sqref="I8:I9 H8"/>
    <dataValidation type="textLength" operator="equal" allowBlank="1" showInputMessage="1" showErrorMessage="1" error="Veuillez saisir un n° finess de 9 caractères (sans espace, tiret, ...)" sqref="H9">
      <formula1>9</formula1>
    </dataValidation>
    <dataValidation type="list" showInputMessage="1" showErrorMessage="1" error="Veuillez sélectionner une catégorie dans la liste proposée." sqref="F8">
      <formula1>categorie_Id_CR_SF</formula1>
    </dataValidation>
    <dataValidation type="textLength" operator="equal" allowBlank="1" showInputMessage="1" showErrorMessage="1" error="Veuillez saisir un identifiant de 6 caractères (sans espace, tiret, ...)" sqref="B8">
      <formula1>6</formula1>
    </dataValidation>
  </dataValidations>
  <printOptions/>
  <pageMargins left="0.7" right="0.7" top="0.75" bottom="0.75" header="0.3" footer="0.3"/>
  <pageSetup horizontalDpi="1200" verticalDpi="1200" orientation="portrait" paperSize="9" scale="49"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Feuil3"/>
  <dimension ref="A1:O240"/>
  <sheetViews>
    <sheetView showGridLines="0" zoomScale="85" zoomScaleNormal="85" zoomScalePageLayoutView="0" workbookViewId="0" topLeftCell="A76">
      <selection activeCell="C24" sqref="C24"/>
    </sheetView>
  </sheetViews>
  <sheetFormatPr defaultColWidth="11.421875" defaultRowHeight="15"/>
  <cols>
    <col min="1" max="1" width="4.5742187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15" t="s">
        <v>173</v>
      </c>
      <c r="C2" s="615"/>
      <c r="D2" s="614"/>
      <c r="E2" s="614"/>
      <c r="F2" s="614"/>
      <c r="G2" s="97"/>
      <c r="H2" s="97"/>
      <c r="I2" s="97"/>
      <c r="J2" s="97"/>
      <c r="K2" s="97"/>
      <c r="L2" s="235"/>
    </row>
    <row r="3" spans="1:12" s="87" customFormat="1" ht="25.5" customHeight="1">
      <c r="A3" s="88"/>
      <c r="B3" s="615" t="s">
        <v>174</v>
      </c>
      <c r="C3" s="615"/>
      <c r="D3" s="616"/>
      <c r="E3" s="616"/>
      <c r="F3" s="616"/>
      <c r="G3" s="97"/>
      <c r="H3" s="97"/>
      <c r="I3" s="97"/>
      <c r="J3" s="97"/>
      <c r="K3" s="97"/>
      <c r="L3" s="235"/>
    </row>
    <row r="4" spans="1:12" s="87" customFormat="1" ht="12.75">
      <c r="A4" s="88"/>
      <c r="B4" s="97"/>
      <c r="C4" s="97"/>
      <c r="D4" s="97"/>
      <c r="E4" s="97"/>
      <c r="F4" s="97"/>
      <c r="G4" s="97"/>
      <c r="H4" s="97"/>
      <c r="I4" s="97"/>
      <c r="J4" s="97"/>
      <c r="K4" s="97"/>
      <c r="L4" s="235"/>
    </row>
    <row r="5" spans="1:12" s="87" customFormat="1" ht="12.75">
      <c r="A5" s="88"/>
      <c r="B5" s="97"/>
      <c r="C5" s="97"/>
      <c r="D5" s="301" t="s">
        <v>256</v>
      </c>
      <c r="E5" s="97"/>
      <c r="F5" s="97"/>
      <c r="G5" s="97"/>
      <c r="H5" s="97"/>
      <c r="I5" s="97"/>
      <c r="J5" s="97"/>
      <c r="K5" s="97"/>
      <c r="L5" s="235"/>
    </row>
    <row r="6" spans="1:12" s="87" customFormat="1" ht="12.75">
      <c r="A6" s="88"/>
      <c r="B6" s="97"/>
      <c r="C6" s="97"/>
      <c r="D6" s="301"/>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c r="A9" s="88"/>
      <c r="B9" s="97"/>
      <c r="C9" s="97"/>
      <c r="D9" s="301"/>
      <c r="E9" s="301"/>
      <c r="F9" s="301"/>
      <c r="G9" s="301"/>
      <c r="H9" s="301"/>
      <c r="I9" s="97"/>
      <c r="J9" s="97"/>
      <c r="K9" s="97"/>
      <c r="L9" s="235"/>
    </row>
    <row r="10" spans="1:12" s="87" customFormat="1" ht="12.75">
      <c r="A10" s="88"/>
      <c r="B10" s="97"/>
      <c r="C10" s="97"/>
      <c r="D10" s="301" t="s">
        <v>205</v>
      </c>
      <c r="E10" s="301"/>
      <c r="F10" s="301"/>
      <c r="G10" s="301"/>
      <c r="H10" s="301"/>
      <c r="I10" s="97"/>
      <c r="J10" s="97"/>
      <c r="K10" s="97"/>
      <c r="L10" s="235"/>
    </row>
    <row r="11" spans="1:12" s="87" customFormat="1" ht="12.75">
      <c r="A11" s="88"/>
      <c r="B11" s="97"/>
      <c r="C11" s="97"/>
      <c r="D11" s="301"/>
      <c r="E11" s="301"/>
      <c r="F11" s="301"/>
      <c r="G11" s="301"/>
      <c r="H11" s="301"/>
      <c r="I11" s="97"/>
      <c r="J11" s="97"/>
      <c r="K11" s="97"/>
      <c r="L11" s="235"/>
    </row>
    <row r="12" spans="1:12" s="87" customFormat="1" ht="12.75">
      <c r="A12" s="88"/>
      <c r="B12" s="97"/>
      <c r="C12" s="97"/>
      <c r="D12" s="598" t="str">
        <f>IF('Page de garde'!$D$4="","Forfait global de l'exercice N-1","Forfait global de l'exercice "&amp;'Page de garde'!$D$4-1)</f>
        <v>Forfait global de l'exercice N-1</v>
      </c>
      <c r="E12" s="599"/>
      <c r="F12" s="600"/>
      <c r="G12" s="598" t="str">
        <f>IF('Page de garde'!$D$4="","Forfait global de l'exercice N","Forfait global de l'exercice "&amp;'Page de garde'!$D$4)</f>
        <v>Forfait global de l'exercice N</v>
      </c>
      <c r="H12" s="599"/>
      <c r="I12" s="600"/>
      <c r="J12" s="97"/>
      <c r="K12" s="97"/>
      <c r="L12" s="235"/>
    </row>
    <row r="13" spans="1:12" s="87" customFormat="1" ht="25.5">
      <c r="A13" s="88"/>
      <c r="B13" s="97"/>
      <c r="C13" s="97"/>
      <c r="D13" s="302" t="s">
        <v>299</v>
      </c>
      <c r="E13" s="302" t="s">
        <v>300</v>
      </c>
      <c r="F13" s="302" t="s">
        <v>301</v>
      </c>
      <c r="G13" s="449" t="s">
        <v>299</v>
      </c>
      <c r="H13" s="449" t="s">
        <v>300</v>
      </c>
      <c r="I13" s="302" t="s">
        <v>301</v>
      </c>
      <c r="J13" s="301"/>
      <c r="K13" s="97"/>
      <c r="L13" s="235"/>
    </row>
    <row r="14" spans="1:12" s="87" customFormat="1" ht="12.75">
      <c r="A14" s="88"/>
      <c r="B14" s="97"/>
      <c r="C14" s="97"/>
      <c r="D14" s="307"/>
      <c r="E14" s="307"/>
      <c r="F14" s="450"/>
      <c r="G14" s="451"/>
      <c r="H14" s="451"/>
      <c r="I14" s="450"/>
      <c r="J14" s="301"/>
      <c r="K14" s="97"/>
      <c r="L14" s="235"/>
    </row>
    <row r="15" spans="1:12" s="87" customFormat="1" ht="12.75">
      <c r="A15" s="88"/>
      <c r="B15" s="97"/>
      <c r="C15" s="97"/>
      <c r="D15" s="301"/>
      <c r="E15" s="301"/>
      <c r="F15" s="301"/>
      <c r="G15" s="301"/>
      <c r="H15" s="301"/>
      <c r="I15" s="97"/>
      <c r="J15" s="97"/>
      <c r="K15" s="97"/>
      <c r="L15" s="235"/>
    </row>
    <row r="16" spans="1:12" s="87" customFormat="1" ht="12.75">
      <c r="A16" s="88"/>
      <c r="B16" s="97"/>
      <c r="C16" s="97"/>
      <c r="D16" s="301" t="s">
        <v>327</v>
      </c>
      <c r="E16" s="301"/>
      <c r="F16" s="301"/>
      <c r="G16" s="301"/>
      <c r="H16" s="301"/>
      <c r="I16" s="97"/>
      <c r="J16" s="97"/>
      <c r="K16" s="97"/>
      <c r="L16" s="235"/>
    </row>
    <row r="17" spans="1:12" s="87" customFormat="1" ht="12.75">
      <c r="A17" s="88"/>
      <c r="B17" s="97"/>
      <c r="C17" s="97"/>
      <c r="D17" s="301"/>
      <c r="E17" s="301"/>
      <c r="F17" s="301"/>
      <c r="G17" s="301"/>
      <c r="H17" s="301"/>
      <c r="I17" s="97"/>
      <c r="J17" s="97"/>
      <c r="K17" s="97"/>
      <c r="L17" s="235"/>
    </row>
    <row r="18" spans="1:12" s="87" customFormat="1" ht="12.75">
      <c r="A18" s="88"/>
      <c r="B18" s="97"/>
      <c r="C18" s="97"/>
      <c r="D18" s="598" t="str">
        <f>IF('Page de garde'!$D$4="","Au 30 juin de l'exercice N-1","Au 30 juin de l'exercice "&amp;'Page de garde'!$D$4-1)</f>
        <v>Au 30 juin de l'exercice N-1</v>
      </c>
      <c r="E18" s="599"/>
      <c r="F18" s="600"/>
      <c r="G18" s="301"/>
      <c r="H18" s="301"/>
      <c r="I18" s="97"/>
      <c r="J18" s="97"/>
      <c r="K18" s="97"/>
      <c r="L18" s="235"/>
    </row>
    <row r="19" spans="1:12" s="87" customFormat="1" ht="12.75">
      <c r="A19" s="88"/>
      <c r="B19" s="97"/>
      <c r="C19" s="97"/>
      <c r="D19" s="302" t="s">
        <v>302</v>
      </c>
      <c r="E19" s="302" t="s">
        <v>303</v>
      </c>
      <c r="F19" s="302" t="s">
        <v>304</v>
      </c>
      <c r="G19" s="301"/>
      <c r="H19" s="301"/>
      <c r="I19" s="97"/>
      <c r="J19" s="301"/>
      <c r="K19" s="97"/>
      <c r="L19" s="235"/>
    </row>
    <row r="20" spans="1:12" s="87" customFormat="1" ht="12.75">
      <c r="A20" s="88"/>
      <c r="B20" s="97"/>
      <c r="C20" s="97"/>
      <c r="D20" s="450"/>
      <c r="E20" s="450"/>
      <c r="F20" s="450"/>
      <c r="G20" s="301"/>
      <c r="H20" s="301"/>
      <c r="I20" s="97"/>
      <c r="J20" s="301"/>
      <c r="K20" s="97"/>
      <c r="L20" s="235"/>
    </row>
    <row r="21" spans="1:12" s="87" customFormat="1" ht="12.75">
      <c r="A21" s="88"/>
      <c r="B21" s="97"/>
      <c r="C21" s="97"/>
      <c r="D21" s="97"/>
      <c r="E21" s="97"/>
      <c r="F21" s="97"/>
      <c r="G21" s="97"/>
      <c r="H21" s="97"/>
      <c r="I21" s="97"/>
      <c r="J21" s="97"/>
      <c r="K21" s="97"/>
      <c r="L21" s="235"/>
    </row>
    <row r="22" spans="1:12" s="452" customFormat="1" ht="38.25" customHeight="1">
      <c r="A22" s="440"/>
      <c r="B22" s="567" t="s">
        <v>268</v>
      </c>
      <c r="C22" s="567"/>
      <c r="D22" s="567"/>
      <c r="E22" s="567"/>
      <c r="F22" s="567"/>
      <c r="G22" s="567"/>
      <c r="H22" s="567"/>
      <c r="I22" s="567"/>
      <c r="J22" s="567"/>
      <c r="K22" s="567"/>
      <c r="L22" s="8"/>
    </row>
    <row r="23" spans="1:12" s="452" customFormat="1" ht="12.75">
      <c r="A23" s="440"/>
      <c r="B23" s="602"/>
      <c r="C23" s="602"/>
      <c r="D23" s="602"/>
      <c r="E23" s="602"/>
      <c r="F23" s="602"/>
      <c r="G23" s="602"/>
      <c r="H23" s="602"/>
      <c r="I23" s="602"/>
      <c r="J23" s="602"/>
      <c r="K23" s="602"/>
      <c r="L23" s="8"/>
    </row>
    <row r="24" spans="1:12" ht="13.5" thickBot="1">
      <c r="A24" s="440"/>
      <c r="B24" s="398"/>
      <c r="C24" s="15" t="s">
        <v>48</v>
      </c>
      <c r="D24" s="399"/>
      <c r="E24" s="399"/>
      <c r="F24" s="602"/>
      <c r="G24" s="602"/>
      <c r="H24" s="602"/>
      <c r="I24" s="602"/>
      <c r="J24" s="602"/>
      <c r="K24" s="602"/>
      <c r="L24" s="8"/>
    </row>
    <row r="25" spans="1:12" ht="15" customHeight="1">
      <c r="A25" s="440"/>
      <c r="B25" s="603" t="s">
        <v>178</v>
      </c>
      <c r="C25" s="612" t="s">
        <v>7</v>
      </c>
      <c r="D25" s="595" t="s">
        <v>4</v>
      </c>
      <c r="E25" s="596"/>
      <c r="F25" s="595" t="s">
        <v>5</v>
      </c>
      <c r="G25" s="597"/>
      <c r="H25" s="595" t="s">
        <v>6</v>
      </c>
      <c r="I25" s="597"/>
      <c r="J25" s="595" t="s">
        <v>0</v>
      </c>
      <c r="K25" s="597"/>
      <c r="L25" s="8"/>
    </row>
    <row r="26" spans="1:12" s="455" customFormat="1" ht="26.25" thickBot="1">
      <c r="A26" s="454"/>
      <c r="B26" s="603"/>
      <c r="C26" s="613"/>
      <c r="D26" s="400" t="str">
        <f>IF('Page de garde'!$D$4="","Réel N-1 (ou anticipé N-1)","Réel "&amp;'Page de garde'!$D$4-1&amp;" (ou anticipé "&amp;'Page de garde'!$D$4-1&amp;")")</f>
        <v>Réel N-1 (ou anticipé N-1)</v>
      </c>
      <c r="E26" s="401" t="str">
        <f>IF('Page de garde'!$D$4="","Prévu N","Prévu "&amp;'Page de garde'!$D$4)</f>
        <v>Prévu N</v>
      </c>
      <c r="F26" s="400" t="str">
        <f>IF('Page de garde'!$D$4="","Réel N-1 (ou anticipé N-1)","Réel "&amp;'Page de garde'!$D$4-1&amp;" (ou anticipé "&amp;'Page de garde'!$D$4-1&amp;")")</f>
        <v>Réel N-1 (ou anticipé N-1)</v>
      </c>
      <c r="G26" s="402" t="str">
        <f>IF('Page de garde'!$D$4="","Prévu N","Prévu "&amp;'Page de garde'!$D$4)</f>
        <v>Prévu N</v>
      </c>
      <c r="H26" s="400" t="str">
        <f>IF('Page de garde'!$D$4="","Réel N-1 (ou anticipé N-1)","Réel "&amp;'Page de garde'!$D$4-1&amp;" (ou anticipé "&amp;'Page de garde'!$D$4-1&amp;")")</f>
        <v>Réel N-1 (ou anticipé N-1)</v>
      </c>
      <c r="I26" s="402" t="str">
        <f>IF('Page de garde'!$D$4="","Prévu N","Prévu "&amp;'Page de garde'!$D$4)</f>
        <v>Prévu N</v>
      </c>
      <c r="J26" s="400" t="str">
        <f>IF('Page de garde'!$D$4="","Réel N-1 (ou anticipé N-1)","Réel "&amp;'Page de garde'!$D$4-1&amp;" (ou anticipé "&amp;'Page de garde'!$D$4-1&amp;")")</f>
        <v>Réel N-1 (ou anticipé N-1)</v>
      </c>
      <c r="K26" s="402" t="str">
        <f>IF('Page de garde'!$D$4="","Prévu N","Prévu "&amp;'Page de garde'!$D$4)</f>
        <v>Prévu N</v>
      </c>
      <c r="L26" s="403"/>
    </row>
    <row r="27" spans="1:12" ht="12.75">
      <c r="A27" s="440"/>
      <c r="B27" s="16">
        <v>60</v>
      </c>
      <c r="C27" s="17" t="s">
        <v>8</v>
      </c>
      <c r="D27" s="332"/>
      <c r="E27" s="344"/>
      <c r="F27" s="332"/>
      <c r="G27" s="333"/>
      <c r="H27" s="332"/>
      <c r="I27" s="339"/>
      <c r="J27" s="18">
        <f aca="true" t="shared" si="0" ref="J27:K29">D27+F27+H27</f>
        <v>0</v>
      </c>
      <c r="K27" s="19">
        <f t="shared" si="0"/>
        <v>0</v>
      </c>
      <c r="L27" s="8"/>
    </row>
    <row r="28" spans="1:12" ht="12.75">
      <c r="A28" s="440"/>
      <c r="B28" s="404">
        <v>602</v>
      </c>
      <c r="C28" s="472" t="s">
        <v>238</v>
      </c>
      <c r="D28" s="334"/>
      <c r="E28" s="345"/>
      <c r="F28" s="334"/>
      <c r="G28" s="335"/>
      <c r="H28" s="334"/>
      <c r="I28" s="335"/>
      <c r="J28" s="20">
        <f t="shared" si="0"/>
        <v>0</v>
      </c>
      <c r="K28" s="21">
        <f t="shared" si="0"/>
        <v>0</v>
      </c>
      <c r="L28" s="8"/>
    </row>
    <row r="29" spans="1:12" ht="12.75">
      <c r="A29" s="440"/>
      <c r="B29" s="404">
        <v>6021</v>
      </c>
      <c r="C29" s="472" t="s">
        <v>9</v>
      </c>
      <c r="D29" s="353"/>
      <c r="E29" s="361"/>
      <c r="F29" s="353"/>
      <c r="G29" s="354"/>
      <c r="H29" s="334"/>
      <c r="I29" s="335"/>
      <c r="J29" s="20">
        <f t="shared" si="0"/>
        <v>0</v>
      </c>
      <c r="K29" s="21">
        <f t="shared" si="0"/>
        <v>0</v>
      </c>
      <c r="L29" s="8"/>
    </row>
    <row r="30" spans="1:12" ht="12.75">
      <c r="A30" s="440"/>
      <c r="B30" s="623">
        <v>60222</v>
      </c>
      <c r="C30" s="620" t="s">
        <v>184</v>
      </c>
      <c r="D30" s="405">
        <v>0.7</v>
      </c>
      <c r="E30" s="406">
        <v>0.7</v>
      </c>
      <c r="F30" s="405">
        <v>0.3</v>
      </c>
      <c r="G30" s="407">
        <v>0.3</v>
      </c>
      <c r="H30" s="408"/>
      <c r="I30" s="409"/>
      <c r="J30" s="408"/>
      <c r="K30" s="409"/>
      <c r="L30" s="8"/>
    </row>
    <row r="31" spans="1:12" ht="12.75">
      <c r="A31" s="440"/>
      <c r="B31" s="623"/>
      <c r="C31" s="621"/>
      <c r="D31" s="538">
        <f>+IF($J32=0,"",D32/$J32)</f>
      </c>
      <c r="E31" s="539">
        <f>+IF($K32=0,"",E32/$K32)</f>
      </c>
      <c r="F31" s="538">
        <f>+IF($J32=0,"",F32/$J32)</f>
      </c>
      <c r="G31" s="539">
        <f>+IF($K32=0,"",G32/$K32)</f>
      </c>
      <c r="H31" s="408"/>
      <c r="I31" s="409"/>
      <c r="J31" s="408"/>
      <c r="K31" s="409"/>
      <c r="L31" s="8"/>
    </row>
    <row r="32" spans="1:12" ht="12.75">
      <c r="A32" s="440"/>
      <c r="B32" s="623"/>
      <c r="C32" s="622"/>
      <c r="D32" s="334"/>
      <c r="E32" s="345"/>
      <c r="F32" s="334"/>
      <c r="G32" s="335"/>
      <c r="H32" s="353"/>
      <c r="I32" s="354"/>
      <c r="J32" s="20">
        <f>D32+F32+H32</f>
        <v>0</v>
      </c>
      <c r="K32" s="21">
        <f>E32+G32+I32</f>
        <v>0</v>
      </c>
      <c r="L32" s="8"/>
    </row>
    <row r="33" spans="1:12" ht="12.75">
      <c r="A33" s="440"/>
      <c r="B33" s="607">
        <v>60226</v>
      </c>
      <c r="C33" s="601" t="s">
        <v>182</v>
      </c>
      <c r="D33" s="405">
        <v>0.7</v>
      </c>
      <c r="E33" s="406">
        <v>0.7</v>
      </c>
      <c r="F33" s="405">
        <v>0.3</v>
      </c>
      <c r="G33" s="407">
        <v>0.3</v>
      </c>
      <c r="H33" s="408"/>
      <c r="I33" s="409"/>
      <c r="J33" s="408"/>
      <c r="K33" s="409"/>
      <c r="L33" s="8"/>
    </row>
    <row r="34" spans="1:12" ht="12.75">
      <c r="A34" s="440"/>
      <c r="B34" s="607"/>
      <c r="C34" s="601"/>
      <c r="D34" s="538">
        <f>+IF($J35=0,"",D35/$J35)</f>
      </c>
      <c r="E34" s="539">
        <f>+IF($K35=0,"",E35/$K35)</f>
      </c>
      <c r="F34" s="538">
        <f>+IF($J35=0,"",F35/$J35)</f>
      </c>
      <c r="G34" s="539">
        <f>+IF($K35=0,"",G35/$K35)</f>
      </c>
      <c r="H34" s="408"/>
      <c r="I34" s="409"/>
      <c r="J34" s="408"/>
      <c r="K34" s="409"/>
      <c r="L34" s="8"/>
    </row>
    <row r="35" spans="1:12" ht="12.75">
      <c r="A35" s="440"/>
      <c r="B35" s="607"/>
      <c r="C35" s="601"/>
      <c r="D35" s="334"/>
      <c r="E35" s="345"/>
      <c r="F35" s="334"/>
      <c r="G35" s="335"/>
      <c r="H35" s="353"/>
      <c r="I35" s="354"/>
      <c r="J35" s="20">
        <f>D35+F35+H35</f>
        <v>0</v>
      </c>
      <c r="K35" s="21">
        <f aca="true" t="shared" si="1" ref="J35:K38">E35+G35+I35</f>
        <v>0</v>
      </c>
      <c r="L35" s="8"/>
    </row>
    <row r="36" spans="1:12" ht="12.75">
      <c r="A36" s="440"/>
      <c r="B36" s="404">
        <v>602261</v>
      </c>
      <c r="C36" s="472" t="s">
        <v>10</v>
      </c>
      <c r="D36" s="353"/>
      <c r="E36" s="361"/>
      <c r="F36" s="334"/>
      <c r="G36" s="335"/>
      <c r="H36" s="353"/>
      <c r="I36" s="354"/>
      <c r="J36" s="20">
        <f t="shared" si="1"/>
        <v>0</v>
      </c>
      <c r="K36" s="21">
        <f t="shared" si="1"/>
        <v>0</v>
      </c>
      <c r="L36" s="8"/>
    </row>
    <row r="37" spans="1:12" ht="12.75">
      <c r="A37" s="440"/>
      <c r="B37" s="404">
        <v>603</v>
      </c>
      <c r="C37" s="472" t="s">
        <v>308</v>
      </c>
      <c r="D37" s="334"/>
      <c r="E37" s="345"/>
      <c r="F37" s="334"/>
      <c r="G37" s="335"/>
      <c r="H37" s="334"/>
      <c r="I37" s="335"/>
      <c r="J37" s="20">
        <f t="shared" si="1"/>
        <v>0</v>
      </c>
      <c r="K37" s="21">
        <f t="shared" si="1"/>
        <v>0</v>
      </c>
      <c r="L37" s="8"/>
    </row>
    <row r="38" spans="1:12" s="456" customFormat="1" ht="12.75">
      <c r="A38" s="440"/>
      <c r="B38" s="404">
        <v>60321</v>
      </c>
      <c r="C38" s="472" t="s">
        <v>11</v>
      </c>
      <c r="D38" s="353"/>
      <c r="E38" s="361"/>
      <c r="F38" s="353"/>
      <c r="G38" s="354"/>
      <c r="H38" s="334"/>
      <c r="I38" s="335"/>
      <c r="J38" s="20">
        <f t="shared" si="1"/>
        <v>0</v>
      </c>
      <c r="K38" s="21">
        <f t="shared" si="1"/>
        <v>0</v>
      </c>
      <c r="L38" s="8"/>
    </row>
    <row r="39" spans="1:12" s="456" customFormat="1" ht="12.75">
      <c r="A39" s="440"/>
      <c r="B39" s="623">
        <v>60322</v>
      </c>
      <c r="C39" s="620" t="s">
        <v>269</v>
      </c>
      <c r="D39" s="405">
        <v>0.7</v>
      </c>
      <c r="E39" s="406">
        <v>0.7</v>
      </c>
      <c r="F39" s="405">
        <v>0.3</v>
      </c>
      <c r="G39" s="407">
        <v>0.3</v>
      </c>
      <c r="H39" s="408"/>
      <c r="I39" s="409"/>
      <c r="J39" s="408"/>
      <c r="K39" s="409"/>
      <c r="L39" s="8"/>
    </row>
    <row r="40" spans="1:12" s="456" customFormat="1" ht="12.75">
      <c r="A40" s="440"/>
      <c r="B40" s="623"/>
      <c r="C40" s="621"/>
      <c r="D40" s="538">
        <f>+IF($J41=0,"",D41/$J41)</f>
      </c>
      <c r="E40" s="539">
        <f>+IF($K41=0,"",E41/$K41)</f>
      </c>
      <c r="F40" s="538">
        <f>+IF($J41=0,"",F41/$J41)</f>
      </c>
      <c r="G40" s="539">
        <f>+IF($K41=0,"",G41/$K41)</f>
      </c>
      <c r="H40" s="408"/>
      <c r="I40" s="409"/>
      <c r="J40" s="408"/>
      <c r="K40" s="409"/>
      <c r="L40" s="8"/>
    </row>
    <row r="41" spans="1:12" s="456" customFormat="1" ht="12.75">
      <c r="A41" s="440"/>
      <c r="B41" s="623"/>
      <c r="C41" s="622"/>
      <c r="D41" s="334"/>
      <c r="E41" s="345"/>
      <c r="F41" s="334"/>
      <c r="G41" s="335"/>
      <c r="H41" s="353"/>
      <c r="I41" s="354"/>
      <c r="J41" s="20">
        <f>D41+F41+H41</f>
        <v>0</v>
      </c>
      <c r="K41" s="21">
        <f>E41+G41+I41</f>
        <v>0</v>
      </c>
      <c r="L41" s="8"/>
    </row>
    <row r="42" spans="1:12" ht="12.75">
      <c r="A42" s="440"/>
      <c r="B42" s="607">
        <v>603226</v>
      </c>
      <c r="C42" s="601" t="s">
        <v>183</v>
      </c>
      <c r="D42" s="405">
        <v>0.7</v>
      </c>
      <c r="E42" s="406">
        <v>0.7</v>
      </c>
      <c r="F42" s="405">
        <v>0.3</v>
      </c>
      <c r="G42" s="407">
        <v>0.3</v>
      </c>
      <c r="H42" s="408"/>
      <c r="I42" s="409"/>
      <c r="J42" s="408"/>
      <c r="K42" s="409"/>
      <c r="L42" s="8"/>
    </row>
    <row r="43" spans="1:12" ht="12.75">
      <c r="A43" s="440"/>
      <c r="B43" s="607"/>
      <c r="C43" s="601"/>
      <c r="D43" s="538">
        <f>+IF($J44=0,"",D44/$J44)</f>
      </c>
      <c r="E43" s="539">
        <f>+IF($K44=0,"",E44/$K44)</f>
      </c>
      <c r="F43" s="538">
        <f>+IF($J44=0,"",F44/$J44)</f>
      </c>
      <c r="G43" s="539">
        <f>+IF($K44=0,"",G44/$K44)</f>
      </c>
      <c r="H43" s="408"/>
      <c r="I43" s="409"/>
      <c r="J43" s="408"/>
      <c r="K43" s="409"/>
      <c r="L43" s="8"/>
    </row>
    <row r="44" spans="1:12" ht="12.75">
      <c r="A44" s="440"/>
      <c r="B44" s="607"/>
      <c r="C44" s="601"/>
      <c r="D44" s="334"/>
      <c r="E44" s="345"/>
      <c r="F44" s="334"/>
      <c r="G44" s="335"/>
      <c r="H44" s="353"/>
      <c r="I44" s="354"/>
      <c r="J44" s="20">
        <f aca="true" t="shared" si="2" ref="J44:K46">D44+F44+H44</f>
        <v>0</v>
      </c>
      <c r="K44" s="21">
        <f t="shared" si="2"/>
        <v>0</v>
      </c>
      <c r="L44" s="8"/>
    </row>
    <row r="45" spans="1:12" ht="12.75">
      <c r="A45" s="440"/>
      <c r="B45" s="404">
        <v>6032261</v>
      </c>
      <c r="C45" s="472" t="s">
        <v>10</v>
      </c>
      <c r="D45" s="353"/>
      <c r="E45" s="361"/>
      <c r="F45" s="334"/>
      <c r="G45" s="335"/>
      <c r="H45" s="353"/>
      <c r="I45" s="354"/>
      <c r="J45" s="20">
        <f t="shared" si="2"/>
        <v>0</v>
      </c>
      <c r="K45" s="21">
        <f t="shared" si="2"/>
        <v>0</v>
      </c>
      <c r="L45" s="8"/>
    </row>
    <row r="46" spans="1:12" ht="12.75">
      <c r="A46" s="440"/>
      <c r="B46" s="404">
        <v>606</v>
      </c>
      <c r="C46" s="472" t="s">
        <v>12</v>
      </c>
      <c r="D46" s="334"/>
      <c r="E46" s="345"/>
      <c r="F46" s="334"/>
      <c r="G46" s="335"/>
      <c r="H46" s="334"/>
      <c r="I46" s="335"/>
      <c r="J46" s="20">
        <f t="shared" si="2"/>
        <v>0</v>
      </c>
      <c r="K46" s="21">
        <f t="shared" si="2"/>
        <v>0</v>
      </c>
      <c r="L46" s="8"/>
    </row>
    <row r="47" spans="1:12" ht="12.75">
      <c r="A47" s="440"/>
      <c r="B47" s="607">
        <v>60622</v>
      </c>
      <c r="C47" s="601" t="s">
        <v>184</v>
      </c>
      <c r="D47" s="405">
        <v>0.7</v>
      </c>
      <c r="E47" s="406">
        <v>0.7</v>
      </c>
      <c r="F47" s="405">
        <v>0.3</v>
      </c>
      <c r="G47" s="407">
        <v>0.3</v>
      </c>
      <c r="H47" s="408"/>
      <c r="I47" s="409"/>
      <c r="J47" s="408"/>
      <c r="K47" s="409"/>
      <c r="L47" s="8"/>
    </row>
    <row r="48" spans="1:12" ht="12.75">
      <c r="A48" s="440"/>
      <c r="B48" s="607"/>
      <c r="C48" s="601"/>
      <c r="D48" s="538">
        <f>+IF($J49=0,"",D49/$J49)</f>
      </c>
      <c r="E48" s="539">
        <f>+IF($K49=0,"",E49/$K49)</f>
      </c>
      <c r="F48" s="538">
        <f>+IF($J49=0,"",F49/$J49)</f>
      </c>
      <c r="G48" s="539">
        <f>+IF($K49=0,"",G49/$K49)</f>
      </c>
      <c r="H48" s="408"/>
      <c r="I48" s="409"/>
      <c r="J48" s="408"/>
      <c r="K48" s="409"/>
      <c r="L48" s="8"/>
    </row>
    <row r="49" spans="1:12" ht="12.75">
      <c r="A49" s="440"/>
      <c r="B49" s="607"/>
      <c r="C49" s="601"/>
      <c r="D49" s="334"/>
      <c r="E49" s="345"/>
      <c r="F49" s="334"/>
      <c r="G49" s="335"/>
      <c r="H49" s="353"/>
      <c r="I49" s="354"/>
      <c r="J49" s="20">
        <f>D49+F49+H49</f>
        <v>0</v>
      </c>
      <c r="K49" s="21">
        <f>E49+G49+I49</f>
        <v>0</v>
      </c>
      <c r="L49" s="8"/>
    </row>
    <row r="50" spans="1:12" ht="12.75">
      <c r="A50" s="440"/>
      <c r="B50" s="607">
        <v>60626</v>
      </c>
      <c r="C50" s="601" t="s">
        <v>185</v>
      </c>
      <c r="D50" s="405">
        <v>0.7</v>
      </c>
      <c r="E50" s="406">
        <v>0.7</v>
      </c>
      <c r="F50" s="405">
        <v>0.3</v>
      </c>
      <c r="G50" s="407">
        <v>0.3</v>
      </c>
      <c r="H50" s="408"/>
      <c r="I50" s="409"/>
      <c r="J50" s="408"/>
      <c r="K50" s="409"/>
      <c r="L50" s="8"/>
    </row>
    <row r="51" spans="1:12" ht="12.75">
      <c r="A51" s="440"/>
      <c r="B51" s="607"/>
      <c r="C51" s="601"/>
      <c r="D51" s="538">
        <f>+IF($J52=0,"",D52/$J52)</f>
      </c>
      <c r="E51" s="539">
        <f>+IF($K52=0,"",E52/$K52)</f>
      </c>
      <c r="F51" s="538">
        <f>+IF($J52=0,"",F52/$J52)</f>
      </c>
      <c r="G51" s="539">
        <f>+IF($K52=0,"",G52/$K52)</f>
      </c>
      <c r="H51" s="408"/>
      <c r="I51" s="409"/>
      <c r="J51" s="408"/>
      <c r="K51" s="409"/>
      <c r="L51" s="8"/>
    </row>
    <row r="52" spans="1:12" ht="12.75">
      <c r="A52" s="440"/>
      <c r="B52" s="607"/>
      <c r="C52" s="601"/>
      <c r="D52" s="334"/>
      <c r="E52" s="345"/>
      <c r="F52" s="334"/>
      <c r="G52" s="335"/>
      <c r="H52" s="353"/>
      <c r="I52" s="354"/>
      <c r="J52" s="20">
        <f aca="true" t="shared" si="3" ref="J52:K54">D52+F52+H52</f>
        <v>0</v>
      </c>
      <c r="K52" s="21">
        <f t="shared" si="3"/>
        <v>0</v>
      </c>
      <c r="L52" s="8"/>
    </row>
    <row r="53" spans="1:12" ht="12.75">
      <c r="A53" s="440"/>
      <c r="B53" s="404">
        <v>606261</v>
      </c>
      <c r="C53" s="472" t="s">
        <v>10</v>
      </c>
      <c r="D53" s="353"/>
      <c r="E53" s="361"/>
      <c r="F53" s="334"/>
      <c r="G53" s="335"/>
      <c r="H53" s="353"/>
      <c r="I53" s="354"/>
      <c r="J53" s="20">
        <f t="shared" si="3"/>
        <v>0</v>
      </c>
      <c r="K53" s="21">
        <f t="shared" si="3"/>
        <v>0</v>
      </c>
      <c r="L53" s="8"/>
    </row>
    <row r="54" spans="1:12" ht="12.75">
      <c r="A54" s="440"/>
      <c r="B54" s="404">
        <v>6066</v>
      </c>
      <c r="C54" s="472" t="s">
        <v>13</v>
      </c>
      <c r="D54" s="355"/>
      <c r="E54" s="357"/>
      <c r="F54" s="355"/>
      <c r="G54" s="356"/>
      <c r="H54" s="336"/>
      <c r="I54" s="337"/>
      <c r="J54" s="22">
        <f t="shared" si="3"/>
        <v>0</v>
      </c>
      <c r="K54" s="23">
        <f t="shared" si="3"/>
        <v>0</v>
      </c>
      <c r="L54" s="8"/>
    </row>
    <row r="55" spans="1:12" ht="12.75">
      <c r="A55" s="440"/>
      <c r="B55" s="404">
        <v>709</v>
      </c>
      <c r="C55" s="413" t="s">
        <v>53</v>
      </c>
      <c r="D55" s="334"/>
      <c r="E55" s="335"/>
      <c r="F55" s="334"/>
      <c r="G55" s="335"/>
      <c r="H55" s="334"/>
      <c r="I55" s="335"/>
      <c r="J55" s="22">
        <f>D55+F55+H55</f>
        <v>0</v>
      </c>
      <c r="K55" s="23">
        <f>E55+G55+I55</f>
        <v>0</v>
      </c>
      <c r="L55" s="8"/>
    </row>
    <row r="56" spans="1:12" ht="13.5" thickBot="1">
      <c r="A56" s="440"/>
      <c r="B56" s="404">
        <v>713</v>
      </c>
      <c r="C56" s="413" t="s">
        <v>54</v>
      </c>
      <c r="D56" s="334"/>
      <c r="E56" s="335"/>
      <c r="F56" s="334"/>
      <c r="G56" s="335"/>
      <c r="H56" s="334"/>
      <c r="I56" s="335"/>
      <c r="J56" s="22">
        <f>D56+F56+H56</f>
        <v>0</v>
      </c>
      <c r="K56" s="23">
        <f>E56+G56+I56</f>
        <v>0</v>
      </c>
      <c r="L56" s="8"/>
    </row>
    <row r="57" spans="1:12" ht="12.75">
      <c r="A57" s="440"/>
      <c r="B57" s="404"/>
      <c r="C57" s="609" t="s">
        <v>7</v>
      </c>
      <c r="D57" s="595" t="s">
        <v>4</v>
      </c>
      <c r="E57" s="596"/>
      <c r="F57" s="595" t="s">
        <v>5</v>
      </c>
      <c r="G57" s="597"/>
      <c r="H57" s="595" t="s">
        <v>6</v>
      </c>
      <c r="I57" s="597"/>
      <c r="J57" s="595" t="s">
        <v>0</v>
      </c>
      <c r="K57" s="597"/>
      <c r="L57" s="8"/>
    </row>
    <row r="58" spans="1:12" s="455" customFormat="1" ht="26.25" thickBot="1">
      <c r="A58" s="454"/>
      <c r="B58" s="16"/>
      <c r="C58" s="610"/>
      <c r="D58" s="400" t="str">
        <f>IF('Page de garde'!$D$4="","Réel N-1 (ou anticipé N-1)","Réel "&amp;'Page de garde'!$D$4-1&amp;" (ou anticipé "&amp;'Page de garde'!$D$4-1&amp;")")</f>
        <v>Réel N-1 (ou anticipé N-1)</v>
      </c>
      <c r="E58" s="401" t="str">
        <f>IF('Page de garde'!$D$4="","Prévu N","Prévu "&amp;'Page de garde'!$D$4)</f>
        <v>Prévu N</v>
      </c>
      <c r="F58" s="400" t="str">
        <f>IF('Page de garde'!$D$4="","Réel N-1 (ou anticipé N-1)","Réel "&amp;'Page de garde'!$D$4-1&amp;" (ou anticipé "&amp;'Page de garde'!$D$4-1&amp;")")</f>
        <v>Réel N-1 (ou anticipé N-1)</v>
      </c>
      <c r="G58" s="402" t="str">
        <f>IF('Page de garde'!$D$4="","Prévu N","Prévu "&amp;'Page de garde'!$D$4)</f>
        <v>Prévu N</v>
      </c>
      <c r="H58" s="400" t="str">
        <f>IF('Page de garde'!$D$4="","Réel N-1 (ou anticipé N-1)","Réel "&amp;'Page de garde'!$D$4-1&amp;" (ou anticipé "&amp;'Page de garde'!$D$4-1&amp;")")</f>
        <v>Réel N-1 (ou anticipé N-1)</v>
      </c>
      <c r="I58" s="402" t="str">
        <f>IF('Page de garde'!$D$4="","Prévu N","Prévu "&amp;'Page de garde'!$D$4)</f>
        <v>Prévu N</v>
      </c>
      <c r="J58" s="400" t="str">
        <f>IF('Page de garde'!$D$4="","Réel N-1 (ou anticipé N-1)","Réel "&amp;'Page de garde'!$D$4-1&amp;" (ou anticipé "&amp;'Page de garde'!$D$4-1&amp;")")</f>
        <v>Réel N-1 (ou anticipé N-1)</v>
      </c>
      <c r="K58" s="402" t="str">
        <f>IF('Page de garde'!$D$4="","Prévu N","Prévu "&amp;'Page de garde'!$D$4)</f>
        <v>Prévu N</v>
      </c>
      <c r="L58" s="403"/>
    </row>
    <row r="59" spans="1:12" ht="12.75">
      <c r="A59" s="440"/>
      <c r="B59" s="24">
        <v>61</v>
      </c>
      <c r="C59" s="473" t="s">
        <v>186</v>
      </c>
      <c r="D59" s="336"/>
      <c r="E59" s="346"/>
      <c r="F59" s="336"/>
      <c r="G59" s="337"/>
      <c r="H59" s="336"/>
      <c r="I59" s="337"/>
      <c r="J59" s="22">
        <f aca="true" t="shared" si="4" ref="J59:K63">D59+F59+H59</f>
        <v>0</v>
      </c>
      <c r="K59" s="23">
        <f t="shared" si="4"/>
        <v>0</v>
      </c>
      <c r="L59" s="8"/>
    </row>
    <row r="60" spans="1:12" ht="12.75">
      <c r="A60" s="440"/>
      <c r="B60" s="24">
        <v>6111</v>
      </c>
      <c r="C60" s="473" t="s">
        <v>14</v>
      </c>
      <c r="D60" s="355"/>
      <c r="E60" s="357"/>
      <c r="F60" s="355"/>
      <c r="G60" s="356"/>
      <c r="H60" s="336"/>
      <c r="I60" s="337"/>
      <c r="J60" s="22">
        <f t="shared" si="4"/>
        <v>0</v>
      </c>
      <c r="K60" s="23">
        <f t="shared" si="4"/>
        <v>0</v>
      </c>
      <c r="L60" s="8"/>
    </row>
    <row r="61" spans="1:12" ht="12.75">
      <c r="A61" s="440"/>
      <c r="B61" s="24">
        <v>61121</v>
      </c>
      <c r="C61" s="473" t="s">
        <v>15</v>
      </c>
      <c r="D61" s="355"/>
      <c r="E61" s="357"/>
      <c r="F61" s="355"/>
      <c r="G61" s="356"/>
      <c r="H61" s="336"/>
      <c r="I61" s="337"/>
      <c r="J61" s="22">
        <f t="shared" si="4"/>
        <v>0</v>
      </c>
      <c r="K61" s="23">
        <f t="shared" si="4"/>
        <v>0</v>
      </c>
      <c r="L61" s="8"/>
    </row>
    <row r="62" spans="1:12" ht="12.75">
      <c r="A62" s="440"/>
      <c r="B62" s="24">
        <v>61357</v>
      </c>
      <c r="C62" s="473" t="s">
        <v>179</v>
      </c>
      <c r="D62" s="355"/>
      <c r="E62" s="357"/>
      <c r="F62" s="355"/>
      <c r="G62" s="356"/>
      <c r="H62" s="336"/>
      <c r="I62" s="337"/>
      <c r="J62" s="22">
        <f t="shared" si="4"/>
        <v>0</v>
      </c>
      <c r="K62" s="23">
        <f t="shared" si="4"/>
        <v>0</v>
      </c>
      <c r="L62" s="8"/>
    </row>
    <row r="63" spans="1:12" ht="12.75">
      <c r="A63" s="440"/>
      <c r="B63" s="24">
        <v>61551</v>
      </c>
      <c r="C63" s="473" t="s">
        <v>16</v>
      </c>
      <c r="D63" s="355"/>
      <c r="E63" s="357"/>
      <c r="F63" s="355"/>
      <c r="G63" s="356"/>
      <c r="H63" s="336"/>
      <c r="I63" s="337"/>
      <c r="J63" s="22">
        <f t="shared" si="4"/>
        <v>0</v>
      </c>
      <c r="K63" s="23">
        <f t="shared" si="4"/>
        <v>0</v>
      </c>
      <c r="L63" s="8"/>
    </row>
    <row r="64" spans="1:12" ht="12.75">
      <c r="A64" s="440"/>
      <c r="B64" s="24">
        <v>61562</v>
      </c>
      <c r="C64" s="473" t="s">
        <v>17</v>
      </c>
      <c r="D64" s="355"/>
      <c r="E64" s="357"/>
      <c r="F64" s="355"/>
      <c r="G64" s="356"/>
      <c r="H64" s="336"/>
      <c r="I64" s="337"/>
      <c r="J64" s="22">
        <f aca="true" t="shared" si="5" ref="J64:K67">D64+F64+H64</f>
        <v>0</v>
      </c>
      <c r="K64" s="23">
        <f t="shared" si="5"/>
        <v>0</v>
      </c>
      <c r="L64" s="8"/>
    </row>
    <row r="65" spans="1:12" ht="12.75">
      <c r="A65" s="440"/>
      <c r="B65" s="24">
        <v>61681</v>
      </c>
      <c r="C65" s="473" t="s">
        <v>18</v>
      </c>
      <c r="D65" s="336"/>
      <c r="E65" s="346"/>
      <c r="F65" s="336"/>
      <c r="G65" s="337"/>
      <c r="H65" s="336"/>
      <c r="I65" s="337"/>
      <c r="J65" s="22">
        <f t="shared" si="5"/>
        <v>0</v>
      </c>
      <c r="K65" s="23">
        <f t="shared" si="5"/>
        <v>0</v>
      </c>
      <c r="L65" s="8"/>
    </row>
    <row r="66" spans="1:12" ht="12.75">
      <c r="A66" s="440"/>
      <c r="B66" s="24">
        <v>62</v>
      </c>
      <c r="C66" s="473" t="s">
        <v>187</v>
      </c>
      <c r="D66" s="336"/>
      <c r="E66" s="346"/>
      <c r="F66" s="336"/>
      <c r="G66" s="337"/>
      <c r="H66" s="336"/>
      <c r="I66" s="337"/>
      <c r="J66" s="22">
        <f t="shared" si="5"/>
        <v>0</v>
      </c>
      <c r="K66" s="23">
        <f t="shared" si="5"/>
        <v>0</v>
      </c>
      <c r="L66" s="8"/>
    </row>
    <row r="67" spans="1:12" ht="12.75">
      <c r="A67" s="440"/>
      <c r="B67" s="24">
        <v>621</v>
      </c>
      <c r="C67" s="473" t="s">
        <v>176</v>
      </c>
      <c r="D67" s="336"/>
      <c r="E67" s="346"/>
      <c r="F67" s="336"/>
      <c r="G67" s="337"/>
      <c r="H67" s="336"/>
      <c r="I67" s="337"/>
      <c r="J67" s="22">
        <f t="shared" si="5"/>
        <v>0</v>
      </c>
      <c r="K67" s="23">
        <f t="shared" si="5"/>
        <v>0</v>
      </c>
      <c r="L67" s="8"/>
    </row>
    <row r="68" spans="1:12" ht="12.75">
      <c r="A68" s="440"/>
      <c r="B68" s="24">
        <v>62113</v>
      </c>
      <c r="C68" s="473" t="s">
        <v>263</v>
      </c>
      <c r="D68" s="355"/>
      <c r="E68" s="357"/>
      <c r="F68" s="355"/>
      <c r="G68" s="356"/>
      <c r="H68" s="336"/>
      <c r="I68" s="337"/>
      <c r="J68" s="22">
        <f>D68+F68+H68</f>
        <v>0</v>
      </c>
      <c r="K68" s="23">
        <f>E68+G68+I68</f>
        <v>0</v>
      </c>
      <c r="L68" s="8"/>
    </row>
    <row r="69" spans="1:12" ht="12.75">
      <c r="A69" s="440"/>
      <c r="B69" s="24">
        <v>6223</v>
      </c>
      <c r="C69" s="473" t="s">
        <v>180</v>
      </c>
      <c r="D69" s="355"/>
      <c r="E69" s="357"/>
      <c r="F69" s="355"/>
      <c r="G69" s="356"/>
      <c r="H69" s="336"/>
      <c r="I69" s="337"/>
      <c r="J69" s="22">
        <f>D69+F69+H69</f>
        <v>0</v>
      </c>
      <c r="K69" s="23">
        <f>E69+G69+I69</f>
        <v>0</v>
      </c>
      <c r="L69" s="8"/>
    </row>
    <row r="70" spans="1:12" ht="30" customHeight="1">
      <c r="A70" s="440"/>
      <c r="B70" s="607">
        <v>62421</v>
      </c>
      <c r="C70" s="601" t="s">
        <v>19</v>
      </c>
      <c r="D70" s="22"/>
      <c r="E70" s="358"/>
      <c r="F70" s="359" t="s">
        <v>197</v>
      </c>
      <c r="G70" s="360" t="s">
        <v>197</v>
      </c>
      <c r="H70" s="359" t="s">
        <v>197</v>
      </c>
      <c r="I70" s="360" t="s">
        <v>197</v>
      </c>
      <c r="J70" s="355"/>
      <c r="K70" s="356"/>
      <c r="L70" s="8"/>
    </row>
    <row r="71" spans="1:12" ht="12.75">
      <c r="A71" s="440"/>
      <c r="B71" s="607"/>
      <c r="C71" s="601"/>
      <c r="D71" s="336"/>
      <c r="E71" s="346"/>
      <c r="F71" s="336"/>
      <c r="G71" s="346"/>
      <c r="H71" s="336"/>
      <c r="I71" s="337"/>
      <c r="J71" s="22">
        <f>D71+F71+H71</f>
        <v>0</v>
      </c>
      <c r="K71" s="23">
        <f>E71+G71+I71</f>
        <v>0</v>
      </c>
      <c r="L71" s="8"/>
    </row>
    <row r="72" spans="1:12" ht="12.75">
      <c r="A72" s="440"/>
      <c r="B72" s="24">
        <v>628</v>
      </c>
      <c r="C72" s="473" t="s">
        <v>239</v>
      </c>
      <c r="D72" s="336"/>
      <c r="E72" s="346"/>
      <c r="F72" s="355"/>
      <c r="G72" s="356"/>
      <c r="H72" s="355"/>
      <c r="I72" s="356"/>
      <c r="J72" s="22">
        <f>D72+F72+H72</f>
        <v>0</v>
      </c>
      <c r="K72" s="23">
        <f>E72+G72+I72</f>
        <v>0</v>
      </c>
      <c r="L72" s="8"/>
    </row>
    <row r="73" spans="1:12" ht="12.75">
      <c r="A73" s="440"/>
      <c r="B73" s="24">
        <v>6281</v>
      </c>
      <c r="C73" s="611" t="s">
        <v>188</v>
      </c>
      <c r="D73" s="405">
        <v>0.7</v>
      </c>
      <c r="E73" s="406">
        <v>0.7</v>
      </c>
      <c r="F73" s="405">
        <v>0.3</v>
      </c>
      <c r="G73" s="407">
        <v>0.3</v>
      </c>
      <c r="H73" s="408"/>
      <c r="I73" s="409"/>
      <c r="J73" s="408"/>
      <c r="K73" s="409"/>
      <c r="L73" s="8"/>
    </row>
    <row r="74" spans="1:12" ht="12.75">
      <c r="A74" s="440"/>
      <c r="B74" s="24"/>
      <c r="C74" s="611"/>
      <c r="D74" s="538">
        <f>+IF($J75=0,"",D75/$J75)</f>
      </c>
      <c r="E74" s="539">
        <f>+IF($K75=0,"",E75/$K75)</f>
      </c>
      <c r="F74" s="538">
        <f>+IF($J75=0,"",F75/$J75)</f>
      </c>
      <c r="G74" s="539">
        <f>+IF($K75=0,"",G75/$K75)</f>
      </c>
      <c r="H74" s="414"/>
      <c r="I74" s="415"/>
      <c r="J74" s="414"/>
      <c r="K74" s="415"/>
      <c r="L74" s="8"/>
    </row>
    <row r="75" spans="1:12" ht="12.75">
      <c r="A75" s="440"/>
      <c r="B75" s="24"/>
      <c r="C75" s="611"/>
      <c r="D75" s="336"/>
      <c r="E75" s="346"/>
      <c r="F75" s="336"/>
      <c r="G75" s="337"/>
      <c r="H75" s="355"/>
      <c r="I75" s="356"/>
      <c r="J75" s="22">
        <f>D75+F75+H75</f>
        <v>0</v>
      </c>
      <c r="K75" s="23">
        <f>E75+G75+I75</f>
        <v>0</v>
      </c>
      <c r="L75" s="8"/>
    </row>
    <row r="76" spans="1:12" ht="12.75">
      <c r="A76" s="440"/>
      <c r="B76" s="24">
        <v>6283</v>
      </c>
      <c r="C76" s="611" t="s">
        <v>189</v>
      </c>
      <c r="D76" s="405">
        <v>0.7</v>
      </c>
      <c r="E76" s="406">
        <v>0.7</v>
      </c>
      <c r="F76" s="405">
        <v>0.3</v>
      </c>
      <c r="G76" s="407">
        <v>0.3</v>
      </c>
      <c r="H76" s="408"/>
      <c r="I76" s="409"/>
      <c r="J76" s="408"/>
      <c r="K76" s="409"/>
      <c r="L76" s="8"/>
    </row>
    <row r="77" spans="1:12" ht="12.75">
      <c r="A77" s="440"/>
      <c r="B77" s="24"/>
      <c r="C77" s="611"/>
      <c r="D77" s="538">
        <f>+IF($J78=0,"",D78/$J78)</f>
      </c>
      <c r="E77" s="539">
        <f>+IF($K78=0,"",E78/$K78)</f>
      </c>
      <c r="F77" s="538">
        <f>+IF($J78=0,"",F78/$J78)</f>
      </c>
      <c r="G77" s="539">
        <f>+IF($K78=0,"",G78/$K78)</f>
      </c>
      <c r="H77" s="414"/>
      <c r="I77" s="415"/>
      <c r="J77" s="414"/>
      <c r="K77" s="415"/>
      <c r="L77" s="8"/>
    </row>
    <row r="78" spans="1:12" ht="12.75">
      <c r="A78" s="440"/>
      <c r="B78" s="24"/>
      <c r="C78" s="611"/>
      <c r="D78" s="336"/>
      <c r="E78" s="346"/>
      <c r="F78" s="336"/>
      <c r="G78" s="337"/>
      <c r="H78" s="355"/>
      <c r="I78" s="356"/>
      <c r="J78" s="22">
        <f aca="true" t="shared" si="6" ref="J78:K80">D78+F78+H78</f>
        <v>0</v>
      </c>
      <c r="K78" s="23">
        <f t="shared" si="6"/>
        <v>0</v>
      </c>
      <c r="L78" s="8"/>
    </row>
    <row r="79" spans="1:12" ht="12.75">
      <c r="A79" s="440"/>
      <c r="B79" s="24">
        <v>6288</v>
      </c>
      <c r="C79" s="473" t="s">
        <v>203</v>
      </c>
      <c r="D79" s="336"/>
      <c r="E79" s="346"/>
      <c r="F79" s="336"/>
      <c r="G79" s="337"/>
      <c r="H79" s="336"/>
      <c r="I79" s="346"/>
      <c r="J79" s="22">
        <f t="shared" si="6"/>
        <v>0</v>
      </c>
      <c r="K79" s="23">
        <f t="shared" si="6"/>
        <v>0</v>
      </c>
      <c r="L79" s="8"/>
    </row>
    <row r="80" spans="1:12" ht="25.5">
      <c r="A80" s="440"/>
      <c r="B80" s="24">
        <v>631</v>
      </c>
      <c r="C80" s="473" t="s">
        <v>20</v>
      </c>
      <c r="D80" s="336"/>
      <c r="E80" s="346"/>
      <c r="F80" s="336"/>
      <c r="G80" s="337"/>
      <c r="H80" s="336"/>
      <c r="I80" s="337"/>
      <c r="J80" s="22">
        <f t="shared" si="6"/>
        <v>0</v>
      </c>
      <c r="K80" s="23">
        <f t="shared" si="6"/>
        <v>0</v>
      </c>
      <c r="L80" s="8"/>
    </row>
    <row r="81" spans="1:12" ht="12.75">
      <c r="A81" s="440"/>
      <c r="B81" s="24"/>
      <c r="C81" s="617" t="s">
        <v>272</v>
      </c>
      <c r="D81" s="410">
        <v>0.7</v>
      </c>
      <c r="E81" s="411">
        <v>0.7</v>
      </c>
      <c r="F81" s="410">
        <v>0.3</v>
      </c>
      <c r="G81" s="412">
        <v>0.3</v>
      </c>
      <c r="H81" s="416"/>
      <c r="I81" s="417"/>
      <c r="J81" s="418"/>
      <c r="K81" s="419"/>
      <c r="L81" s="8"/>
    </row>
    <row r="82" spans="1:12" ht="12.75">
      <c r="A82" s="440"/>
      <c r="B82" s="24"/>
      <c r="C82" s="618"/>
      <c r="D82" s="538">
        <f>+IF($J83=0,"",D83/$J83)</f>
      </c>
      <c r="E82" s="539">
        <f>+IF($K83=0,"",E83/$K83)</f>
      </c>
      <c r="F82" s="538">
        <f>+IF($J83=0,"",F83/$J83)</f>
      </c>
      <c r="G82" s="539">
        <f>+IF($K83=0,"",G83/$K83)</f>
      </c>
      <c r="H82" s="418"/>
      <c r="I82" s="420"/>
      <c r="J82" s="418"/>
      <c r="K82" s="419"/>
      <c r="L82" s="8"/>
    </row>
    <row r="83" spans="1:12" ht="12.75">
      <c r="A83" s="440"/>
      <c r="B83" s="24"/>
      <c r="C83" s="619"/>
      <c r="D83" s="378"/>
      <c r="E83" s="379"/>
      <c r="F83" s="378"/>
      <c r="G83" s="380"/>
      <c r="H83" s="381"/>
      <c r="I83" s="382"/>
      <c r="J83" s="384">
        <f>D83+F83+H83</f>
        <v>0</v>
      </c>
      <c r="K83" s="385">
        <f>E83+G83+I83</f>
        <v>0</v>
      </c>
      <c r="L83" s="8"/>
    </row>
    <row r="84" spans="1:12" ht="15" customHeight="1">
      <c r="A84" s="440"/>
      <c r="B84" s="24"/>
      <c r="C84" s="608" t="s">
        <v>262</v>
      </c>
      <c r="D84" s="416"/>
      <c r="E84" s="417"/>
      <c r="F84" s="410">
        <v>0.3</v>
      </c>
      <c r="G84" s="412">
        <v>0.3</v>
      </c>
      <c r="H84" s="410">
        <v>0.7</v>
      </c>
      <c r="I84" s="412">
        <v>0.7</v>
      </c>
      <c r="J84" s="381"/>
      <c r="K84" s="383"/>
      <c r="L84" s="8"/>
    </row>
    <row r="85" spans="1:12" ht="15" customHeight="1">
      <c r="A85" s="440"/>
      <c r="B85" s="24"/>
      <c r="C85" s="608"/>
      <c r="D85" s="418"/>
      <c r="E85" s="420"/>
      <c r="F85" s="538">
        <f>+IF($J86=0,"",F86/$J86)</f>
      </c>
      <c r="G85" s="539">
        <f>+IF($K86=0,"",G86/$K86)</f>
      </c>
      <c r="H85" s="538">
        <f>+IF($J86=0,"",H86/$J86)</f>
      </c>
      <c r="I85" s="539">
        <f>+IF($K86=0,"",I86/$K86)</f>
      </c>
      <c r="J85" s="381"/>
      <c r="K85" s="383"/>
      <c r="L85" s="8"/>
    </row>
    <row r="86" spans="1:12" ht="12.75">
      <c r="A86" s="440"/>
      <c r="B86" s="24"/>
      <c r="C86" s="608"/>
      <c r="D86" s="381"/>
      <c r="E86" s="382"/>
      <c r="F86" s="378"/>
      <c r="G86" s="380"/>
      <c r="H86" s="378"/>
      <c r="I86" s="380"/>
      <c r="J86" s="384">
        <f>D86+F86+H86</f>
        <v>0</v>
      </c>
      <c r="K86" s="385">
        <f>E86+G86+I86</f>
        <v>0</v>
      </c>
      <c r="L86" s="8"/>
    </row>
    <row r="87" spans="1:12" ht="12.75">
      <c r="A87" s="440"/>
      <c r="B87" s="24">
        <v>633</v>
      </c>
      <c r="C87" s="473" t="s">
        <v>21</v>
      </c>
      <c r="D87" s="336"/>
      <c r="E87" s="346"/>
      <c r="F87" s="336"/>
      <c r="G87" s="337"/>
      <c r="H87" s="336"/>
      <c r="I87" s="337"/>
      <c r="J87" s="22">
        <f>D87+F87+H87</f>
        <v>0</v>
      </c>
      <c r="K87" s="23">
        <f>E87+G87+I87</f>
        <v>0</v>
      </c>
      <c r="L87" s="8"/>
    </row>
    <row r="88" spans="1:12" ht="12.75" customHeight="1">
      <c r="A88" s="440"/>
      <c r="B88" s="24"/>
      <c r="C88" s="617" t="s">
        <v>272</v>
      </c>
      <c r="D88" s="410">
        <v>0.7</v>
      </c>
      <c r="E88" s="411">
        <v>0.7</v>
      </c>
      <c r="F88" s="410">
        <v>0.3</v>
      </c>
      <c r="G88" s="412">
        <v>0.3</v>
      </c>
      <c r="H88" s="416"/>
      <c r="I88" s="417"/>
      <c r="J88" s="418"/>
      <c r="K88" s="419"/>
      <c r="L88" s="8"/>
    </row>
    <row r="89" spans="1:12" ht="12.75">
      <c r="A89" s="440"/>
      <c r="B89" s="24"/>
      <c r="C89" s="618"/>
      <c r="D89" s="538">
        <f>+IF($J90=0,"",D90/$J90)</f>
      </c>
      <c r="E89" s="539">
        <f>+IF($K90=0,"",E90/$K90)</f>
      </c>
      <c r="F89" s="538">
        <f>+IF($J90=0,"",F90/$J90)</f>
      </c>
      <c r="G89" s="539">
        <f>+IF($K90=0,"",G90/$K90)</f>
      </c>
      <c r="H89" s="418"/>
      <c r="I89" s="420"/>
      <c r="J89" s="418"/>
      <c r="K89" s="419"/>
      <c r="L89" s="8"/>
    </row>
    <row r="90" spans="1:12" ht="12.75">
      <c r="A90" s="440"/>
      <c r="B90" s="24"/>
      <c r="C90" s="619"/>
      <c r="D90" s="378"/>
      <c r="E90" s="379"/>
      <c r="F90" s="378"/>
      <c r="G90" s="380"/>
      <c r="H90" s="381"/>
      <c r="I90" s="382"/>
      <c r="J90" s="384">
        <f>D90+F90+H90</f>
        <v>0</v>
      </c>
      <c r="K90" s="385">
        <f>E90+G90+I90</f>
        <v>0</v>
      </c>
      <c r="L90" s="8"/>
    </row>
    <row r="91" spans="1:12" ht="15" customHeight="1">
      <c r="A91" s="440"/>
      <c r="B91" s="24"/>
      <c r="C91" s="608" t="s">
        <v>262</v>
      </c>
      <c r="D91" s="416"/>
      <c r="E91" s="417"/>
      <c r="F91" s="410">
        <v>0.3</v>
      </c>
      <c r="G91" s="412">
        <v>0.3</v>
      </c>
      <c r="H91" s="410">
        <v>0.7</v>
      </c>
      <c r="I91" s="412">
        <v>0.7</v>
      </c>
      <c r="J91" s="381"/>
      <c r="K91" s="383"/>
      <c r="L91" s="8"/>
    </row>
    <row r="92" spans="1:12" ht="15" customHeight="1">
      <c r="A92" s="440"/>
      <c r="B92" s="24"/>
      <c r="C92" s="608"/>
      <c r="D92" s="418"/>
      <c r="E92" s="420"/>
      <c r="F92" s="538">
        <f>+IF($J93=0,"",F93/$J93)</f>
      </c>
      <c r="G92" s="539">
        <f>+IF($K93=0,"",G93/$K93)</f>
      </c>
      <c r="H92" s="538">
        <f>+IF($J93=0,"",H93/$J93)</f>
      </c>
      <c r="I92" s="539">
        <f>+IF($K93=0,"",I93/$K93)</f>
      </c>
      <c r="J92" s="381"/>
      <c r="K92" s="383"/>
      <c r="L92" s="8"/>
    </row>
    <row r="93" spans="1:12" ht="12.75">
      <c r="A93" s="440"/>
      <c r="B93" s="24"/>
      <c r="C93" s="608"/>
      <c r="D93" s="381"/>
      <c r="E93" s="382"/>
      <c r="F93" s="378"/>
      <c r="G93" s="380"/>
      <c r="H93" s="378"/>
      <c r="I93" s="380"/>
      <c r="J93" s="384">
        <f>D93+F93+H93</f>
        <v>0</v>
      </c>
      <c r="K93" s="385">
        <f aca="true" t="shared" si="7" ref="J93:K95">E93+G93+I93</f>
        <v>0</v>
      </c>
      <c r="L93" s="8"/>
    </row>
    <row r="94" spans="1:12" ht="12.75">
      <c r="A94" s="440"/>
      <c r="B94" s="24">
        <v>635</v>
      </c>
      <c r="C94" s="473" t="s">
        <v>22</v>
      </c>
      <c r="D94" s="336"/>
      <c r="E94" s="346"/>
      <c r="F94" s="355"/>
      <c r="G94" s="356"/>
      <c r="H94" s="355"/>
      <c r="I94" s="356"/>
      <c r="J94" s="22">
        <f t="shared" si="7"/>
        <v>0</v>
      </c>
      <c r="K94" s="23">
        <f t="shared" si="7"/>
        <v>0</v>
      </c>
      <c r="L94" s="8"/>
    </row>
    <row r="95" spans="1:12" ht="13.5" thickBot="1">
      <c r="A95" s="440"/>
      <c r="B95" s="24">
        <v>637</v>
      </c>
      <c r="C95" s="474" t="s">
        <v>23</v>
      </c>
      <c r="D95" s="336"/>
      <c r="E95" s="346"/>
      <c r="F95" s="355"/>
      <c r="G95" s="356"/>
      <c r="H95" s="355"/>
      <c r="I95" s="356"/>
      <c r="J95" s="22">
        <f t="shared" si="7"/>
        <v>0</v>
      </c>
      <c r="K95" s="23">
        <f t="shared" si="7"/>
        <v>0</v>
      </c>
      <c r="L95" s="8"/>
    </row>
    <row r="96" spans="1:12" ht="12.75">
      <c r="A96" s="440"/>
      <c r="B96" s="404"/>
      <c r="C96" s="609" t="s">
        <v>7</v>
      </c>
      <c r="D96" s="595" t="s">
        <v>4</v>
      </c>
      <c r="E96" s="596"/>
      <c r="F96" s="595" t="s">
        <v>5</v>
      </c>
      <c r="G96" s="597"/>
      <c r="H96" s="595" t="s">
        <v>6</v>
      </c>
      <c r="I96" s="597"/>
      <c r="J96" s="595" t="s">
        <v>0</v>
      </c>
      <c r="K96" s="597"/>
      <c r="L96" s="8"/>
    </row>
    <row r="97" spans="1:13" s="455" customFormat="1" ht="26.25" thickBot="1">
      <c r="A97" s="454"/>
      <c r="B97" s="421"/>
      <c r="C97" s="610"/>
      <c r="D97" s="400" t="str">
        <f>IF('Page de garde'!$D$4="","Réel N-1 (ou anticipé N-1)","Réel "&amp;'Page de garde'!$D$4-1&amp;" (ou anticipé "&amp;'Page de garde'!$D$4-1&amp;")")</f>
        <v>Réel N-1 (ou anticipé N-1)</v>
      </c>
      <c r="E97" s="401" t="str">
        <f>IF('Page de garde'!$D$4="","Prévu N","Prévu "&amp;'Page de garde'!$D$4)</f>
        <v>Prévu N</v>
      </c>
      <c r="F97" s="400" t="str">
        <f>IF('Page de garde'!$D$4="","Réel N-1 (ou anticipé N-1)","Réel "&amp;'Page de garde'!$D$4-1&amp;" (ou anticipé "&amp;'Page de garde'!$D$4-1&amp;")")</f>
        <v>Réel N-1 (ou anticipé N-1)</v>
      </c>
      <c r="G97" s="402" t="str">
        <f>IF('Page de garde'!$D$4="","Prévu N","Prévu "&amp;'Page de garde'!$D$4)</f>
        <v>Prévu N</v>
      </c>
      <c r="H97" s="400" t="str">
        <f>IF('Page de garde'!$D$4="","Réel N-1 (ou anticipé N-1)","Réel "&amp;'Page de garde'!$D$4-1&amp;" (ou anticipé "&amp;'Page de garde'!$D$4-1&amp;")")</f>
        <v>Réel N-1 (ou anticipé N-1)</v>
      </c>
      <c r="I97" s="402" t="str">
        <f>IF('Page de garde'!$D$4="","Prévu N","Prévu "&amp;'Page de garde'!$D$4)</f>
        <v>Prévu N</v>
      </c>
      <c r="J97" s="400" t="str">
        <f>IF('Page de garde'!$D$4="","Réel N-1 (ou anticipé N-1)","Réel "&amp;'Page de garde'!$D$4-1&amp;" (ou anticipé "&amp;'Page de garde'!$D$4-1&amp;")")</f>
        <v>Réel N-1 (ou anticipé N-1)</v>
      </c>
      <c r="K97" s="402" t="str">
        <f>IF('Page de garde'!$D$4="","Prévu N","Prévu "&amp;'Page de garde'!$D$4)</f>
        <v>Prévu N</v>
      </c>
      <c r="L97" s="403"/>
      <c r="M97" s="543" t="str">
        <f>IF(OR(E98="",E98=0,G98="",G98=0,I98="",I98=0,E101="",E101=0,G101="",G101=0,G104="",G104=0,I104="",I104=0),"Vérification charges de personnel :","")</f>
        <v>Vérification charges de personnel :</v>
      </c>
    </row>
    <row r="98" spans="1:13" ht="12.75">
      <c r="A98" s="440"/>
      <c r="B98" s="404">
        <v>64</v>
      </c>
      <c r="C98" s="473" t="str">
        <f>"CHARGES DE PERSONNEL"&amp;" "&amp;M98</f>
        <v>CHARGES DE PERSONNEL / Cellules E98, G98 et I98 devraient être remplies</v>
      </c>
      <c r="D98" s="338"/>
      <c r="E98" s="347"/>
      <c r="F98" s="338"/>
      <c r="G98" s="339"/>
      <c r="H98" s="338"/>
      <c r="I98" s="339"/>
      <c r="J98" s="18">
        <f aca="true" t="shared" si="8" ref="J98:J118">D98+F98+H98</f>
        <v>0</v>
      </c>
      <c r="K98" s="19">
        <f aca="true" t="shared" si="9" ref="K98:K118">E98+G98+I98</f>
        <v>0</v>
      </c>
      <c r="L98" s="8"/>
      <c r="M98" s="544" t="str">
        <f>IF(OR(E98="",E98=0,G98="",G98=0,I98="",I98=0),"/ Cellules E98, G98 et I98 devraient être remplies","")</f>
        <v>/ Cellules E98, G98 et I98 devraient être remplies</v>
      </c>
    </row>
    <row r="99" spans="1:13" ht="12.75" customHeight="1">
      <c r="A99" s="440"/>
      <c r="B99" s="24"/>
      <c r="C99" s="617" t="str">
        <f>"Dont personnel affecté aux fonctions de blanchissage, de nettoyage et au service des repas (1)"&amp;" "&amp;M101</f>
        <v>Dont personnel affecté aux fonctions de blanchissage, de nettoyage et au service des repas (1) / Cellules E101 et G101 devraient être remplies (exception à expliquer dans rapport budgétaire et financier) - Partie Soins saisissable uniquement en cas de surcoûts liés à la crise sanitaire</v>
      </c>
      <c r="D99" s="410">
        <v>0.7</v>
      </c>
      <c r="E99" s="411">
        <v>0.7</v>
      </c>
      <c r="F99" s="410">
        <v>0.3</v>
      </c>
      <c r="G99" s="412">
        <v>0.3</v>
      </c>
      <c r="H99" s="416"/>
      <c r="I99" s="417"/>
      <c r="J99" s="418"/>
      <c r="K99" s="419"/>
      <c r="L99" s="8"/>
      <c r="M99" s="544"/>
    </row>
    <row r="100" spans="1:12" ht="12.75">
      <c r="A100" s="440"/>
      <c r="B100" s="24"/>
      <c r="C100" s="618"/>
      <c r="D100" s="538">
        <f>+IF($J101=0,"",D101/$J101)</f>
      </c>
      <c r="E100" s="539">
        <f>+IF($K101=0,"",E101/$K101)</f>
      </c>
      <c r="F100" s="538">
        <f>+IF($J101=0,"",F101/$J101)</f>
      </c>
      <c r="G100" s="539">
        <f>+IF($K101=0,"",G101/$K101)</f>
      </c>
      <c r="H100" s="418"/>
      <c r="I100" s="420"/>
      <c r="J100" s="418"/>
      <c r="K100" s="419"/>
      <c r="L100" s="8"/>
    </row>
    <row r="101" spans="1:13" ht="12.75">
      <c r="A101" s="440"/>
      <c r="B101" s="24"/>
      <c r="C101" s="619"/>
      <c r="D101" s="378"/>
      <c r="E101" s="379"/>
      <c r="F101" s="378"/>
      <c r="G101" s="380"/>
      <c r="H101" s="378"/>
      <c r="I101" s="379"/>
      <c r="J101" s="384">
        <f>D101+F101+H101</f>
        <v>0</v>
      </c>
      <c r="K101" s="385">
        <f>E101+G101+I101</f>
        <v>0</v>
      </c>
      <c r="L101" s="8"/>
      <c r="M101" s="544" t="str">
        <f>IF(OR(E101="",E101=0,G101="",G101=0),"/ Cellules E101 et G101 devraient être remplies (exception à expliquer dans rapport budgétaire et financier) - Partie Soins saisissable uniquement en cas de surcoûts liés à la crise sanitaire","")</f>
        <v>/ Cellules E101 et G101 devraient être remplies (exception à expliquer dans rapport budgétaire et financier) - Partie Soins saisissable uniquement en cas de surcoûts liés à la crise sanitaire</v>
      </c>
    </row>
    <row r="102" spans="1:12" ht="15" customHeight="1">
      <c r="A102" s="440"/>
      <c r="B102" s="404"/>
      <c r="C102" s="608" t="str">
        <f>"Dont aides soignants, aides médico-pédagogiques et accompagnants éducatifs et sociaux (1)"&amp;" "&amp;M104</f>
        <v>Dont aides soignants, aides médico-pédagogiques et accompagnants éducatifs et sociaux (1) / Cellules G104 et I104 devraient être remplies (exception à expliquer dans rapport budgétaire et financier)</v>
      </c>
      <c r="D102" s="416"/>
      <c r="E102" s="417"/>
      <c r="F102" s="410">
        <v>0.3</v>
      </c>
      <c r="G102" s="412">
        <v>0.3</v>
      </c>
      <c r="H102" s="410">
        <v>0.7</v>
      </c>
      <c r="I102" s="412">
        <v>0.7</v>
      </c>
      <c r="J102" s="386"/>
      <c r="K102" s="387"/>
      <c r="L102" s="8"/>
    </row>
    <row r="103" spans="1:12" ht="15" customHeight="1">
      <c r="A103" s="440"/>
      <c r="B103" s="404"/>
      <c r="C103" s="608"/>
      <c r="D103" s="416"/>
      <c r="E103" s="417"/>
      <c r="F103" s="538">
        <f>+IF($J104=0,"",F104/$J104)</f>
      </c>
      <c r="G103" s="539">
        <f>+IF($K104=0,"",G104/$K104)</f>
      </c>
      <c r="H103" s="538">
        <f>+IF($J104=0,"",H104/$J104)</f>
      </c>
      <c r="I103" s="539">
        <f>+IF($K104=0,"",I104/$K104)</f>
      </c>
      <c r="J103" s="386"/>
      <c r="K103" s="387"/>
      <c r="L103" s="8"/>
    </row>
    <row r="104" spans="1:13" ht="12.75">
      <c r="A104" s="440"/>
      <c r="B104" s="404"/>
      <c r="C104" s="608"/>
      <c r="D104" s="494"/>
      <c r="E104" s="536"/>
      <c r="F104" s="388"/>
      <c r="G104" s="390"/>
      <c r="H104" s="388"/>
      <c r="I104" s="390"/>
      <c r="J104" s="391">
        <f t="shared" si="8"/>
        <v>0</v>
      </c>
      <c r="K104" s="392">
        <f t="shared" si="9"/>
        <v>0</v>
      </c>
      <c r="L104" s="8"/>
      <c r="M104" s="544" t="str">
        <f>IF(OR(G104="",G104=0,I104="",I104=0),"/ Cellules G104 et I104 devraient être remplies (exception à expliquer dans rapport budgétaire et financier)","")</f>
        <v>/ Cellules G104 et I104 devraient être remplies (exception à expliquer dans rapport budgétaire et financier)</v>
      </c>
    </row>
    <row r="105" spans="1:12" ht="12.75">
      <c r="A105" s="440"/>
      <c r="B105" s="404">
        <v>65</v>
      </c>
      <c r="C105" s="473" t="s">
        <v>25</v>
      </c>
      <c r="D105" s="334"/>
      <c r="E105" s="345"/>
      <c r="F105" s="353"/>
      <c r="G105" s="354"/>
      <c r="H105" s="353"/>
      <c r="I105" s="354"/>
      <c r="J105" s="20">
        <f t="shared" si="8"/>
        <v>0</v>
      </c>
      <c r="K105" s="21">
        <f t="shared" si="9"/>
        <v>0</v>
      </c>
      <c r="L105" s="8"/>
    </row>
    <row r="106" spans="1:12" ht="12.75">
      <c r="A106" s="440"/>
      <c r="B106" s="404">
        <v>66</v>
      </c>
      <c r="C106" s="473" t="s">
        <v>240</v>
      </c>
      <c r="D106" s="334"/>
      <c r="E106" s="345"/>
      <c r="F106" s="353"/>
      <c r="G106" s="354"/>
      <c r="H106" s="353"/>
      <c r="I106" s="354"/>
      <c r="J106" s="20">
        <f t="shared" si="8"/>
        <v>0</v>
      </c>
      <c r="K106" s="21">
        <f t="shared" si="9"/>
        <v>0</v>
      </c>
      <c r="L106" s="8"/>
    </row>
    <row r="107" spans="1:12" ht="16.5" customHeight="1">
      <c r="A107" s="440"/>
      <c r="B107" s="404">
        <v>6611</v>
      </c>
      <c r="C107" s="473" t="s">
        <v>204</v>
      </c>
      <c r="D107" s="334"/>
      <c r="E107" s="345"/>
      <c r="F107" s="353"/>
      <c r="G107" s="354"/>
      <c r="H107" s="334"/>
      <c r="I107" s="345"/>
      <c r="J107" s="20">
        <f>D107+F107+H107</f>
        <v>0</v>
      </c>
      <c r="K107" s="21">
        <f>E107+G107+I107</f>
        <v>0</v>
      </c>
      <c r="L107" s="8"/>
    </row>
    <row r="108" spans="1:12" ht="16.5" customHeight="1">
      <c r="A108" s="440"/>
      <c r="B108" s="404">
        <v>67</v>
      </c>
      <c r="C108" s="473" t="s">
        <v>90</v>
      </c>
      <c r="D108" s="334"/>
      <c r="E108" s="345"/>
      <c r="F108" s="334"/>
      <c r="G108" s="335"/>
      <c r="H108" s="334"/>
      <c r="I108" s="335"/>
      <c r="J108" s="20">
        <f>D108+F108+H108</f>
        <v>0</v>
      </c>
      <c r="K108" s="21">
        <f>E108+G108+I108</f>
        <v>0</v>
      </c>
      <c r="L108" s="8"/>
    </row>
    <row r="109" spans="1:12" ht="12.75">
      <c r="A109" s="440"/>
      <c r="B109" s="26">
        <v>6811</v>
      </c>
      <c r="C109" s="25" t="s">
        <v>27</v>
      </c>
      <c r="D109" s="334"/>
      <c r="E109" s="345"/>
      <c r="F109" s="334"/>
      <c r="G109" s="335"/>
      <c r="H109" s="334"/>
      <c r="I109" s="335"/>
      <c r="J109" s="20">
        <f t="shared" si="8"/>
        <v>0</v>
      </c>
      <c r="K109" s="21">
        <f t="shared" si="9"/>
        <v>0</v>
      </c>
      <c r="L109" s="8"/>
    </row>
    <row r="110" spans="1:12" ht="12.75">
      <c r="A110" s="440"/>
      <c r="B110" s="26">
        <v>6812</v>
      </c>
      <c r="C110" s="25" t="s">
        <v>28</v>
      </c>
      <c r="D110" s="334"/>
      <c r="E110" s="345"/>
      <c r="F110" s="334"/>
      <c r="G110" s="335"/>
      <c r="H110" s="334"/>
      <c r="I110" s="335"/>
      <c r="J110" s="20">
        <f t="shared" si="8"/>
        <v>0</v>
      </c>
      <c r="K110" s="21">
        <f t="shared" si="9"/>
        <v>0</v>
      </c>
      <c r="L110" s="8"/>
    </row>
    <row r="111" spans="1:12" ht="12.75">
      <c r="A111" s="440"/>
      <c r="B111" s="26">
        <v>6815</v>
      </c>
      <c r="C111" s="25" t="s">
        <v>29</v>
      </c>
      <c r="D111" s="334"/>
      <c r="E111" s="345"/>
      <c r="F111" s="334"/>
      <c r="G111" s="335"/>
      <c r="H111" s="334"/>
      <c r="I111" s="335"/>
      <c r="J111" s="20">
        <f t="shared" si="8"/>
        <v>0</v>
      </c>
      <c r="K111" s="21">
        <f t="shared" si="9"/>
        <v>0</v>
      </c>
      <c r="L111" s="8"/>
    </row>
    <row r="112" spans="1:12" ht="12.75">
      <c r="A112" s="440"/>
      <c r="B112" s="26">
        <v>6816</v>
      </c>
      <c r="C112" s="25" t="s">
        <v>30</v>
      </c>
      <c r="D112" s="334"/>
      <c r="E112" s="345"/>
      <c r="F112" s="334"/>
      <c r="G112" s="335"/>
      <c r="H112" s="334"/>
      <c r="I112" s="335"/>
      <c r="J112" s="20">
        <f t="shared" si="8"/>
        <v>0</v>
      </c>
      <c r="K112" s="21">
        <f t="shared" si="9"/>
        <v>0</v>
      </c>
      <c r="L112" s="8"/>
    </row>
    <row r="113" spans="1:12" ht="12.75">
      <c r="A113" s="440"/>
      <c r="B113" s="26">
        <v>6817</v>
      </c>
      <c r="C113" s="25" t="s">
        <v>31</v>
      </c>
      <c r="D113" s="334"/>
      <c r="E113" s="345"/>
      <c r="F113" s="334"/>
      <c r="G113" s="335"/>
      <c r="H113" s="334"/>
      <c r="I113" s="335"/>
      <c r="J113" s="20">
        <f t="shared" si="8"/>
        <v>0</v>
      </c>
      <c r="K113" s="21">
        <f t="shared" si="9"/>
        <v>0</v>
      </c>
      <c r="L113" s="8"/>
    </row>
    <row r="114" spans="1:12" ht="12.75">
      <c r="A114" s="440"/>
      <c r="B114" s="26">
        <v>686</v>
      </c>
      <c r="C114" s="25" t="s">
        <v>32</v>
      </c>
      <c r="D114" s="334"/>
      <c r="E114" s="345"/>
      <c r="F114" s="334"/>
      <c r="G114" s="335"/>
      <c r="H114" s="334"/>
      <c r="I114" s="335"/>
      <c r="J114" s="20">
        <f t="shared" si="8"/>
        <v>0</v>
      </c>
      <c r="K114" s="21">
        <f t="shared" si="9"/>
        <v>0</v>
      </c>
      <c r="L114" s="8"/>
    </row>
    <row r="115" spans="1:12" ht="12.75">
      <c r="A115" s="440"/>
      <c r="B115" s="26">
        <v>687</v>
      </c>
      <c r="C115" s="25" t="s">
        <v>33</v>
      </c>
      <c r="D115" s="334"/>
      <c r="E115" s="345"/>
      <c r="F115" s="334"/>
      <c r="G115" s="335"/>
      <c r="H115" s="334"/>
      <c r="I115" s="335"/>
      <c r="J115" s="20">
        <f t="shared" si="8"/>
        <v>0</v>
      </c>
      <c r="K115" s="21">
        <f t="shared" si="9"/>
        <v>0</v>
      </c>
      <c r="L115" s="8"/>
    </row>
    <row r="116" spans="1:12" ht="12.75">
      <c r="A116" s="440"/>
      <c r="B116" s="422">
        <v>68741</v>
      </c>
      <c r="C116" s="27" t="s">
        <v>34</v>
      </c>
      <c r="D116" s="388"/>
      <c r="E116" s="389"/>
      <c r="F116" s="388"/>
      <c r="G116" s="390"/>
      <c r="H116" s="388"/>
      <c r="I116" s="390"/>
      <c r="J116" s="391">
        <f t="shared" si="8"/>
        <v>0</v>
      </c>
      <c r="K116" s="392">
        <f t="shared" si="9"/>
        <v>0</v>
      </c>
      <c r="L116" s="8"/>
    </row>
    <row r="117" spans="1:12" ht="12.75">
      <c r="A117" s="440"/>
      <c r="B117" s="422">
        <v>68742</v>
      </c>
      <c r="C117" s="27" t="s">
        <v>35</v>
      </c>
      <c r="D117" s="388"/>
      <c r="E117" s="389"/>
      <c r="F117" s="388"/>
      <c r="G117" s="390"/>
      <c r="H117" s="388"/>
      <c r="I117" s="390"/>
      <c r="J117" s="391">
        <f t="shared" si="8"/>
        <v>0</v>
      </c>
      <c r="K117" s="392">
        <f t="shared" si="9"/>
        <v>0</v>
      </c>
      <c r="L117" s="8"/>
    </row>
    <row r="118" spans="1:12" ht="13.5" thickBot="1">
      <c r="A118" s="440"/>
      <c r="B118" s="26">
        <v>689</v>
      </c>
      <c r="C118" s="28" t="s">
        <v>332</v>
      </c>
      <c r="D118" s="336"/>
      <c r="E118" s="346"/>
      <c r="F118" s="336"/>
      <c r="G118" s="337"/>
      <c r="H118" s="336"/>
      <c r="I118" s="337"/>
      <c r="J118" s="22">
        <f t="shared" si="8"/>
        <v>0</v>
      </c>
      <c r="K118" s="23">
        <f t="shared" si="9"/>
        <v>0</v>
      </c>
      <c r="L118" s="8"/>
    </row>
    <row r="119" spans="1:12" ht="13.5" thickBot="1">
      <c r="A119" s="440"/>
      <c r="B119" s="29"/>
      <c r="C119" s="30" t="s">
        <v>36</v>
      </c>
      <c r="D119" s="31">
        <f aca="true" t="shared" si="10" ref="D119:K119">SUM(D27:D29,D32,D35:D38,D41,D44:D46,D49,D52:D56,D59:D69,D71:D72,D75,D78:D80,D87,D94:D95,D98,D105:D115,D118)</f>
        <v>0</v>
      </c>
      <c r="E119" s="32">
        <f t="shared" si="10"/>
        <v>0</v>
      </c>
      <c r="F119" s="423">
        <f t="shared" si="10"/>
        <v>0</v>
      </c>
      <c r="G119" s="424">
        <f t="shared" si="10"/>
        <v>0</v>
      </c>
      <c r="H119" s="423">
        <f t="shared" si="10"/>
        <v>0</v>
      </c>
      <c r="I119" s="424">
        <f t="shared" si="10"/>
        <v>0</v>
      </c>
      <c r="J119" s="423">
        <f t="shared" si="10"/>
        <v>0</v>
      </c>
      <c r="K119" s="424">
        <f t="shared" si="10"/>
        <v>0</v>
      </c>
      <c r="L119" s="8"/>
    </row>
    <row r="120" spans="1:12" ht="13.5" thickBot="1">
      <c r="A120" s="440"/>
      <c r="B120" s="26"/>
      <c r="C120" s="33" t="s">
        <v>37</v>
      </c>
      <c r="D120" s="486">
        <f aca="true" t="shared" si="11" ref="D120:I120">IF(D168&gt;D119,D168-D119,)</f>
        <v>0</v>
      </c>
      <c r="E120" s="487">
        <f t="shared" si="11"/>
        <v>0</v>
      </c>
      <c r="F120" s="488">
        <f t="shared" si="11"/>
        <v>0</v>
      </c>
      <c r="G120" s="489">
        <f t="shared" si="11"/>
        <v>0</v>
      </c>
      <c r="H120" s="488">
        <f t="shared" si="11"/>
        <v>0</v>
      </c>
      <c r="I120" s="489">
        <f t="shared" si="11"/>
        <v>0</v>
      </c>
      <c r="J120" s="34">
        <f>IF((D120+F120+H120)&lt;(D169+F169+H169),0,D120+F120+H120-D169-F169-H169)</f>
        <v>0</v>
      </c>
      <c r="K120" s="35">
        <f>IF((E120+G120+I120)&lt;(E169+G169+I169),0,E120+G120+I120-E169-G169-I169)</f>
        <v>0</v>
      </c>
      <c r="L120" s="8"/>
    </row>
    <row r="121" spans="1:12" ht="13.5" thickBot="1">
      <c r="A121" s="440"/>
      <c r="B121" s="29"/>
      <c r="C121" s="30" t="s">
        <v>38</v>
      </c>
      <c r="D121" s="31">
        <f>D120+D119</f>
        <v>0</v>
      </c>
      <c r="E121" s="32">
        <f aca="true" t="shared" si="12" ref="E121:K121">E120+E119</f>
        <v>0</v>
      </c>
      <c r="F121" s="423">
        <f t="shared" si="12"/>
        <v>0</v>
      </c>
      <c r="G121" s="424">
        <f t="shared" si="12"/>
        <v>0</v>
      </c>
      <c r="H121" s="423">
        <f t="shared" si="12"/>
        <v>0</v>
      </c>
      <c r="I121" s="424">
        <f t="shared" si="12"/>
        <v>0</v>
      </c>
      <c r="J121" s="423">
        <f t="shared" si="12"/>
        <v>0</v>
      </c>
      <c r="K121" s="424">
        <f t="shared" si="12"/>
        <v>0</v>
      </c>
      <c r="L121" s="8"/>
    </row>
    <row r="122" spans="1:12" ht="12.75">
      <c r="A122" s="440"/>
      <c r="B122" s="29"/>
      <c r="C122" s="26" t="s">
        <v>241</v>
      </c>
      <c r="D122" s="29"/>
      <c r="E122" s="29"/>
      <c r="F122" s="29"/>
      <c r="G122" s="29"/>
      <c r="H122" s="29"/>
      <c r="I122" s="29"/>
      <c r="J122" s="29"/>
      <c r="K122" s="29"/>
      <c r="L122" s="8"/>
    </row>
    <row r="123" spans="1:12" ht="13.5" thickBot="1">
      <c r="A123" s="440"/>
      <c r="B123" s="29"/>
      <c r="C123" s="425" t="s">
        <v>49</v>
      </c>
      <c r="D123" s="29"/>
      <c r="E123" s="29"/>
      <c r="F123" s="29"/>
      <c r="G123" s="29"/>
      <c r="H123" s="29"/>
      <c r="I123" s="29"/>
      <c r="J123" s="29"/>
      <c r="K123" s="29"/>
      <c r="L123" s="8"/>
    </row>
    <row r="124" spans="1:12" s="452" customFormat="1" ht="12.75">
      <c r="A124" s="440"/>
      <c r="B124" s="604" t="s">
        <v>178</v>
      </c>
      <c r="C124" s="605" t="s">
        <v>7</v>
      </c>
      <c r="D124" s="595" t="s">
        <v>4</v>
      </c>
      <c r="E124" s="597"/>
      <c r="F124" s="595" t="s">
        <v>5</v>
      </c>
      <c r="G124" s="597"/>
      <c r="H124" s="595" t="s">
        <v>6</v>
      </c>
      <c r="I124" s="597"/>
      <c r="J124" s="595" t="s">
        <v>0</v>
      </c>
      <c r="K124" s="597"/>
      <c r="L124" s="8"/>
    </row>
    <row r="125" spans="1:15" ht="26.25" thickBot="1">
      <c r="A125" s="440"/>
      <c r="B125" s="604"/>
      <c r="C125" s="606"/>
      <c r="D125" s="400" t="str">
        <f>IF('Page de garde'!$D$4="","Réel N-1 (ou anticipé N-1)","Réel "&amp;'Page de garde'!$D$4-1&amp;" (ou anticipé "&amp;'Page de garde'!$D$4-1&amp;")")</f>
        <v>Réel N-1 (ou anticipé N-1)</v>
      </c>
      <c r="E125" s="401" t="str">
        <f>IF('Page de garde'!$D$4="","Prévu N","Prévu "&amp;'Page de garde'!$D$4)</f>
        <v>Prévu N</v>
      </c>
      <c r="F125" s="400" t="str">
        <f>IF('Page de garde'!$D$4="","Réel N-1 (ou anticipé N-1)","Réel "&amp;'Page de garde'!$D$4-1&amp;" (ou anticipé "&amp;'Page de garde'!$D$4-1&amp;")")</f>
        <v>Réel N-1 (ou anticipé N-1)</v>
      </c>
      <c r="G125" s="402" t="str">
        <f>IF('Page de garde'!$D$4="","Prévu N","Prévu "&amp;'Page de garde'!$D$4)</f>
        <v>Prévu N</v>
      </c>
      <c r="H125" s="400" t="str">
        <f>IF('Page de garde'!$D$4="","Réel N-1 (ou anticipé N-1)","Réel "&amp;'Page de garde'!$D$4-1&amp;" (ou anticipé "&amp;'Page de garde'!$D$4-1&amp;")")</f>
        <v>Réel N-1 (ou anticipé N-1)</v>
      </c>
      <c r="I125" s="402" t="str">
        <f>IF('Page de garde'!$D$4="","Prévu N","Prévu "&amp;'Page de garde'!$D$4)</f>
        <v>Prévu N</v>
      </c>
      <c r="J125" s="400" t="str">
        <f>IF('Page de garde'!$D$4="","Réel N-1 (ou anticipé N-1)","Réel "&amp;'Page de garde'!$D$4-1&amp;" (ou anticipé "&amp;'Page de garde'!$D$4-1&amp;")")</f>
        <v>Réel N-1 (ou anticipé N-1)</v>
      </c>
      <c r="K125" s="402" t="str">
        <f>IF('Page de garde'!$D$4="","Prévu N","Prévu "&amp;'Page de garde'!$D$4)</f>
        <v>Prévu N</v>
      </c>
      <c r="L125" s="8"/>
      <c r="M125" s="452"/>
      <c r="N125" s="452"/>
      <c r="O125" s="452"/>
    </row>
    <row r="126" spans="1:15" ht="12.75">
      <c r="A126" s="440"/>
      <c r="B126" s="36"/>
      <c r="C126" s="82" t="s">
        <v>39</v>
      </c>
      <c r="D126" s="18">
        <f>SUM(D127:D128)+D138</f>
        <v>0</v>
      </c>
      <c r="E126" s="19">
        <f aca="true" t="shared" si="13" ref="E126:K126">SUM(E127:E128)+E138</f>
        <v>0</v>
      </c>
      <c r="F126" s="18">
        <f t="shared" si="13"/>
        <v>0</v>
      </c>
      <c r="G126" s="19">
        <f t="shared" si="13"/>
        <v>0</v>
      </c>
      <c r="H126" s="18">
        <f t="shared" si="13"/>
        <v>0</v>
      </c>
      <c r="I126" s="19">
        <f t="shared" si="13"/>
        <v>0</v>
      </c>
      <c r="J126" s="18">
        <f t="shared" si="13"/>
        <v>0</v>
      </c>
      <c r="K126" s="19">
        <f t="shared" si="13"/>
        <v>0</v>
      </c>
      <c r="L126" s="8"/>
      <c r="M126" s="37"/>
      <c r="N126" s="38"/>
      <c r="O126" s="452"/>
    </row>
    <row r="127" spans="1:15" ht="12.75">
      <c r="A127" s="440"/>
      <c r="B127" s="36">
        <v>732</v>
      </c>
      <c r="C127" s="472" t="s">
        <v>40</v>
      </c>
      <c r="D127" s="334"/>
      <c r="E127" s="335"/>
      <c r="F127" s="334"/>
      <c r="G127" s="335"/>
      <c r="H127" s="334"/>
      <c r="I127" s="335"/>
      <c r="J127" s="20">
        <f aca="true" t="shared" si="14" ref="J127:J135">D127+F127+H127</f>
        <v>0</v>
      </c>
      <c r="K127" s="21">
        <f aca="true" t="shared" si="15" ref="K127:K144">E127+G127+I127</f>
        <v>0</v>
      </c>
      <c r="L127" s="8"/>
      <c r="M127" s="37"/>
      <c r="N127" s="38"/>
      <c r="O127" s="452"/>
    </row>
    <row r="128" spans="1:15" ht="12.75">
      <c r="A128" s="440"/>
      <c r="B128" s="36">
        <v>735</v>
      </c>
      <c r="C128" s="472" t="s">
        <v>41</v>
      </c>
      <c r="D128" s="20">
        <f aca="true" t="shared" si="16" ref="D128:I128">SUM(D129:D137)</f>
        <v>0</v>
      </c>
      <c r="E128" s="21">
        <f t="shared" si="16"/>
        <v>0</v>
      </c>
      <c r="F128" s="20">
        <f t="shared" si="16"/>
        <v>0</v>
      </c>
      <c r="G128" s="21">
        <f t="shared" si="16"/>
        <v>0</v>
      </c>
      <c r="H128" s="20">
        <f t="shared" si="16"/>
        <v>0</v>
      </c>
      <c r="I128" s="21">
        <f t="shared" si="16"/>
        <v>0</v>
      </c>
      <c r="J128" s="20">
        <f>D128+F128+H128</f>
        <v>0</v>
      </c>
      <c r="K128" s="21">
        <f t="shared" si="15"/>
        <v>0</v>
      </c>
      <c r="L128" s="8"/>
      <c r="M128" s="543" t="str">
        <f>IF(OR(I129="",I129=0),"Vérification du forfait global soins :","")</f>
        <v>Vérification du forfait global soins :</v>
      </c>
      <c r="N128" s="38"/>
      <c r="O128" s="452"/>
    </row>
    <row r="129" spans="1:15" ht="25.5" customHeight="1">
      <c r="A129" s="440"/>
      <c r="B129" s="374">
        <v>7351</v>
      </c>
      <c r="C129" s="39" t="str">
        <f>"Dont produits à la charge de l'assurance maladie (sauf 7351125)"&amp;" "&amp;M129</f>
        <v>Dont produits à la charge de l'assurance maladie (sauf 7351125) / Cellule I129 devrait être remplie (exception à expliquer dans rapport budgétaire et financier)</v>
      </c>
      <c r="D129" s="388"/>
      <c r="E129" s="390"/>
      <c r="F129" s="388"/>
      <c r="G129" s="390"/>
      <c r="H129" s="388"/>
      <c r="I129" s="390"/>
      <c r="J129" s="391">
        <f t="shared" si="14"/>
        <v>0</v>
      </c>
      <c r="K129" s="392">
        <f t="shared" si="15"/>
        <v>0</v>
      </c>
      <c r="L129" s="8"/>
      <c r="M129" s="544" t="str">
        <f>IF(OR(I129="",I129=0),"/ Cellule I129 devrait être remplie (exception à expliquer dans rapport budgétaire et financier)","")</f>
        <v>/ Cellule I129 devrait être remplie (exception à expliquer dans rapport budgétaire et financier)</v>
      </c>
      <c r="N129" s="38"/>
      <c r="O129" s="452"/>
    </row>
    <row r="130" spans="1:15" ht="12.75">
      <c r="A130" s="440"/>
      <c r="B130" s="374">
        <v>7351125</v>
      </c>
      <c r="C130" s="39" t="s">
        <v>260</v>
      </c>
      <c r="D130" s="388"/>
      <c r="E130" s="390"/>
      <c r="F130" s="388"/>
      <c r="G130" s="390"/>
      <c r="H130" s="388"/>
      <c r="I130" s="390"/>
      <c r="J130" s="391">
        <f t="shared" si="14"/>
        <v>0</v>
      </c>
      <c r="K130" s="392">
        <f t="shared" si="15"/>
        <v>0</v>
      </c>
      <c r="L130" s="8"/>
      <c r="M130" s="37"/>
      <c r="N130" s="38"/>
      <c r="O130" s="452"/>
    </row>
    <row r="131" spans="1:15" ht="12.75">
      <c r="A131" s="440"/>
      <c r="B131" s="374">
        <v>7352</v>
      </c>
      <c r="C131" s="39" t="s">
        <v>311</v>
      </c>
      <c r="D131" s="388"/>
      <c r="E131" s="390"/>
      <c r="F131" s="388"/>
      <c r="G131" s="390"/>
      <c r="H131" s="388"/>
      <c r="I131" s="390"/>
      <c r="J131" s="391">
        <f t="shared" si="14"/>
        <v>0</v>
      </c>
      <c r="K131" s="392">
        <f t="shared" si="15"/>
        <v>0</v>
      </c>
      <c r="L131" s="8"/>
      <c r="M131" s="543" t="str">
        <f>IF(OR(G132="",G132=0),"Vérification du forfait global dépendance à la charge du département (hors financements complémentaires) :","")</f>
        <v>Vérification du forfait global dépendance à la charge du département (hors financements complémentaires) :</v>
      </c>
      <c r="N131" s="38"/>
      <c r="O131" s="452"/>
    </row>
    <row r="132" spans="1:15" ht="38.25">
      <c r="A132" s="440"/>
      <c r="B132" s="374">
        <v>7352121</v>
      </c>
      <c r="C132" s="39" t="str">
        <f>"Dont part issue du résultat de l'équation tarifaire dépendance (c/7352121)"&amp;" "&amp;M132</f>
        <v>Dont part issue du résultat de l'équation tarifaire dépendance (c/7352121) / Cellule G132 devrait être remplie (exception à expliquer dans rapport budgétaire et financier)</v>
      </c>
      <c r="D132" s="416"/>
      <c r="E132" s="417"/>
      <c r="F132" s="388"/>
      <c r="G132" s="390"/>
      <c r="H132" s="416"/>
      <c r="I132" s="417"/>
      <c r="J132" s="391">
        <f>D132+F132+H132</f>
        <v>0</v>
      </c>
      <c r="K132" s="392">
        <f t="shared" si="15"/>
        <v>0</v>
      </c>
      <c r="L132" s="8"/>
      <c r="M132" s="544" t="str">
        <f>IF(OR(G132="",G132=0),"/ Cellule G132 devrait être remplie (exception à expliquer dans rapport budgétaire et financier)","")</f>
        <v>/ Cellule G132 devrait être remplie (exception à expliquer dans rapport budgétaire et financier)</v>
      </c>
      <c r="N132" s="38"/>
      <c r="O132" s="452"/>
    </row>
    <row r="133" spans="1:15" ht="12.75">
      <c r="A133" s="440"/>
      <c r="B133" s="374">
        <v>7352122</v>
      </c>
      <c r="C133" s="39" t="s">
        <v>313</v>
      </c>
      <c r="D133" s="416"/>
      <c r="E133" s="417"/>
      <c r="F133" s="388"/>
      <c r="G133" s="390"/>
      <c r="H133" s="416"/>
      <c r="I133" s="417"/>
      <c r="J133" s="391">
        <f>D133+F133+H133</f>
        <v>0</v>
      </c>
      <c r="K133" s="392">
        <f t="shared" si="15"/>
        <v>0</v>
      </c>
      <c r="L133" s="8"/>
      <c r="M133" s="37"/>
      <c r="N133" s="38"/>
      <c r="O133" s="452"/>
    </row>
    <row r="134" spans="1:15" ht="12.75">
      <c r="A134" s="440"/>
      <c r="B134" s="374">
        <v>7352282</v>
      </c>
      <c r="C134" s="39" t="s">
        <v>338</v>
      </c>
      <c r="D134" s="494"/>
      <c r="E134" s="536"/>
      <c r="F134" s="388"/>
      <c r="G134" s="390"/>
      <c r="H134" s="416"/>
      <c r="I134" s="417"/>
      <c r="J134" s="391">
        <f>D134+F134+H134</f>
        <v>0</v>
      </c>
      <c r="K134" s="392">
        <f t="shared" si="15"/>
        <v>0</v>
      </c>
      <c r="L134" s="8"/>
      <c r="M134" s="37"/>
      <c r="N134" s="38"/>
      <c r="O134" s="452"/>
    </row>
    <row r="135" spans="1:15" ht="12.75">
      <c r="A135" s="542"/>
      <c r="B135" s="374">
        <v>7353</v>
      </c>
      <c r="C135" s="39" t="s">
        <v>314</v>
      </c>
      <c r="D135" s="388"/>
      <c r="E135" s="390"/>
      <c r="F135" s="388"/>
      <c r="G135" s="390"/>
      <c r="H135" s="388"/>
      <c r="I135" s="390"/>
      <c r="J135" s="391">
        <f t="shared" si="14"/>
        <v>0</v>
      </c>
      <c r="K135" s="392">
        <f t="shared" si="15"/>
        <v>0</v>
      </c>
      <c r="L135" s="8"/>
      <c r="M135" s="543" t="str">
        <f>IF(OR(G136="",G136=0),"Vérification des participations des usagers relatives à la dépendance :","")</f>
        <v>Vérification des participations des usagers relatives à la dépendance :</v>
      </c>
      <c r="N135" s="38"/>
      <c r="O135" s="452"/>
    </row>
    <row r="136" spans="1:15" ht="25.5">
      <c r="A136" s="440"/>
      <c r="B136" s="374">
        <v>73532</v>
      </c>
      <c r="C136" s="39" t="str">
        <f>"Dont part afférente à la dépendance (hébergement permanent)"&amp;" "&amp;M136</f>
        <v>Dont part afférente à la dépendance (hébergement permanent) / Cellule G136 devrait être remplie (exception à expliquer dans rapport budgétaire et financier)</v>
      </c>
      <c r="D136" s="416"/>
      <c r="E136" s="417"/>
      <c r="F136" s="388"/>
      <c r="G136" s="390"/>
      <c r="H136" s="416"/>
      <c r="I136" s="417"/>
      <c r="J136" s="391">
        <f>D136+F136+H136</f>
        <v>0</v>
      </c>
      <c r="K136" s="392">
        <f t="shared" si="15"/>
        <v>0</v>
      </c>
      <c r="L136" s="8"/>
      <c r="M136" s="544" t="str">
        <f>IF(OR(G136="",G136=0,),"/ Cellule G136 devrait être remplie (exception à expliquer dans rapport budgétaire et financier)","")</f>
        <v>/ Cellule G136 devrait être remplie (exception à expliquer dans rapport budgétaire et financier)</v>
      </c>
      <c r="N136" s="38"/>
      <c r="O136" s="452"/>
    </row>
    <row r="137" spans="1:15" ht="12.75">
      <c r="A137" s="440"/>
      <c r="B137" s="374">
        <v>7358</v>
      </c>
      <c r="C137" s="39" t="s">
        <v>261</v>
      </c>
      <c r="D137" s="388"/>
      <c r="E137" s="390"/>
      <c r="F137" s="388"/>
      <c r="G137" s="390"/>
      <c r="H137" s="388"/>
      <c r="I137" s="390"/>
      <c r="J137" s="391">
        <f>D137+F137+H137</f>
        <v>0</v>
      </c>
      <c r="K137" s="392">
        <f t="shared" si="15"/>
        <v>0</v>
      </c>
      <c r="L137" s="8"/>
      <c r="M137" s="37"/>
      <c r="N137" s="38"/>
      <c r="O137" s="452"/>
    </row>
    <row r="138" spans="1:15" ht="12.75">
      <c r="A138" s="440"/>
      <c r="B138" s="36">
        <v>738</v>
      </c>
      <c r="C138" s="472" t="s">
        <v>42</v>
      </c>
      <c r="D138" s="334"/>
      <c r="E138" s="335"/>
      <c r="F138" s="334"/>
      <c r="G138" s="335"/>
      <c r="H138" s="334"/>
      <c r="I138" s="335"/>
      <c r="J138" s="20">
        <f aca="true" t="shared" si="17" ref="J138:J144">D138+F138+H138</f>
        <v>0</v>
      </c>
      <c r="K138" s="21">
        <f t="shared" si="15"/>
        <v>0</v>
      </c>
      <c r="L138" s="8"/>
      <c r="M138" s="457"/>
      <c r="N138" s="458"/>
      <c r="O138" s="452"/>
    </row>
    <row r="139" spans="1:15" ht="12.75">
      <c r="A139" s="440"/>
      <c r="B139" s="36"/>
      <c r="C139" s="40" t="s">
        <v>43</v>
      </c>
      <c r="D139" s="18">
        <f aca="true" t="shared" si="18" ref="D139:I139">SUM(D140:D150)</f>
        <v>0</v>
      </c>
      <c r="E139" s="19">
        <f t="shared" si="18"/>
        <v>0</v>
      </c>
      <c r="F139" s="18">
        <f t="shared" si="18"/>
        <v>0</v>
      </c>
      <c r="G139" s="19">
        <f t="shared" si="18"/>
        <v>0</v>
      </c>
      <c r="H139" s="18">
        <f t="shared" si="18"/>
        <v>0</v>
      </c>
      <c r="I139" s="19">
        <f t="shared" si="18"/>
        <v>0</v>
      </c>
      <c r="J139" s="20">
        <f>D139+F139+H139</f>
        <v>0</v>
      </c>
      <c r="K139" s="21">
        <f t="shared" si="15"/>
        <v>0</v>
      </c>
      <c r="L139" s="8"/>
      <c r="M139" s="457"/>
      <c r="N139" s="458"/>
      <c r="O139" s="452"/>
    </row>
    <row r="140" spans="1:15" ht="12.75">
      <c r="A140" s="440"/>
      <c r="B140" s="36">
        <v>70</v>
      </c>
      <c r="C140" s="362" t="s">
        <v>195</v>
      </c>
      <c r="D140" s="334"/>
      <c r="E140" s="335"/>
      <c r="F140" s="334"/>
      <c r="G140" s="335"/>
      <c r="H140" s="334"/>
      <c r="I140" s="335"/>
      <c r="J140" s="20">
        <f t="shared" si="17"/>
        <v>0</v>
      </c>
      <c r="K140" s="21">
        <f t="shared" si="15"/>
        <v>0</v>
      </c>
      <c r="L140" s="8"/>
      <c r="M140" s="37"/>
      <c r="N140" s="38"/>
      <c r="O140" s="452"/>
    </row>
    <row r="141" spans="1:15" ht="12.75">
      <c r="A141" s="440"/>
      <c r="B141" s="36">
        <v>71</v>
      </c>
      <c r="C141" s="362" t="s">
        <v>126</v>
      </c>
      <c r="D141" s="334"/>
      <c r="E141" s="335"/>
      <c r="F141" s="334"/>
      <c r="G141" s="335"/>
      <c r="H141" s="334"/>
      <c r="I141" s="335"/>
      <c r="J141" s="20">
        <f t="shared" si="17"/>
        <v>0</v>
      </c>
      <c r="K141" s="21">
        <f t="shared" si="15"/>
        <v>0</v>
      </c>
      <c r="L141" s="8"/>
      <c r="M141" s="37"/>
      <c r="N141" s="38"/>
      <c r="O141" s="452"/>
    </row>
    <row r="142" spans="1:15" ht="12.75">
      <c r="A142" s="440"/>
      <c r="B142" s="36">
        <v>72</v>
      </c>
      <c r="C142" s="362" t="s">
        <v>101</v>
      </c>
      <c r="D142" s="334"/>
      <c r="E142" s="335"/>
      <c r="F142" s="334"/>
      <c r="G142" s="335"/>
      <c r="H142" s="334"/>
      <c r="I142" s="335"/>
      <c r="J142" s="20">
        <f t="shared" si="17"/>
        <v>0</v>
      </c>
      <c r="K142" s="21">
        <f t="shared" si="15"/>
        <v>0</v>
      </c>
      <c r="L142" s="8"/>
      <c r="M142" s="37"/>
      <c r="N142" s="38"/>
      <c r="O142" s="452"/>
    </row>
    <row r="143" spans="1:15" ht="12.75">
      <c r="A143" s="440"/>
      <c r="B143" s="36">
        <v>74</v>
      </c>
      <c r="C143" s="362" t="s">
        <v>102</v>
      </c>
      <c r="D143" s="334"/>
      <c r="E143" s="335"/>
      <c r="F143" s="334"/>
      <c r="G143" s="335"/>
      <c r="H143" s="334"/>
      <c r="I143" s="335"/>
      <c r="J143" s="20">
        <f t="shared" si="17"/>
        <v>0</v>
      </c>
      <c r="K143" s="21">
        <f t="shared" si="15"/>
        <v>0</v>
      </c>
      <c r="L143" s="8"/>
      <c r="M143" s="41"/>
      <c r="N143" s="42"/>
      <c r="O143" s="452"/>
    </row>
    <row r="144" spans="1:13" ht="12.75">
      <c r="A144" s="440"/>
      <c r="B144" s="36">
        <v>75</v>
      </c>
      <c r="C144" s="362" t="s">
        <v>103</v>
      </c>
      <c r="D144" s="334"/>
      <c r="E144" s="335"/>
      <c r="F144" s="334"/>
      <c r="G144" s="335"/>
      <c r="H144" s="334"/>
      <c r="I144" s="335"/>
      <c r="J144" s="20">
        <f t="shared" si="17"/>
        <v>0</v>
      </c>
      <c r="K144" s="21">
        <f t="shared" si="15"/>
        <v>0</v>
      </c>
      <c r="L144" s="8"/>
      <c r="M144" s="43"/>
    </row>
    <row r="145" spans="1:13" ht="12.75">
      <c r="A145" s="440"/>
      <c r="B145" s="36">
        <v>603</v>
      </c>
      <c r="C145" s="362" t="s">
        <v>104</v>
      </c>
      <c r="D145" s="338"/>
      <c r="E145" s="339"/>
      <c r="F145" s="338"/>
      <c r="G145" s="339"/>
      <c r="H145" s="338"/>
      <c r="I145" s="339"/>
      <c r="J145" s="20">
        <f aca="true" t="shared" si="19" ref="J145:K150">D145+F145+H145</f>
        <v>0</v>
      </c>
      <c r="K145" s="21">
        <f t="shared" si="19"/>
        <v>0</v>
      </c>
      <c r="L145" s="8"/>
      <c r="M145" s="43"/>
    </row>
    <row r="146" spans="1:13" ht="12.75">
      <c r="A146" s="440"/>
      <c r="B146" s="36" t="s">
        <v>198</v>
      </c>
      <c r="C146" s="362" t="s">
        <v>316</v>
      </c>
      <c r="D146" s="338"/>
      <c r="E146" s="339"/>
      <c r="F146" s="338"/>
      <c r="G146" s="339"/>
      <c r="H146" s="338"/>
      <c r="I146" s="339"/>
      <c r="J146" s="20">
        <f t="shared" si="19"/>
        <v>0</v>
      </c>
      <c r="K146" s="21">
        <f t="shared" si="19"/>
        <v>0</v>
      </c>
      <c r="L146" s="8"/>
      <c r="M146" s="43"/>
    </row>
    <row r="147" spans="1:13" ht="12.75">
      <c r="A147" s="440"/>
      <c r="B147" s="36" t="s">
        <v>200</v>
      </c>
      <c r="C147" s="362" t="s">
        <v>199</v>
      </c>
      <c r="D147" s="338"/>
      <c r="E147" s="339"/>
      <c r="F147" s="338"/>
      <c r="G147" s="339"/>
      <c r="H147" s="338"/>
      <c r="I147" s="339"/>
      <c r="J147" s="20">
        <f t="shared" si="19"/>
        <v>0</v>
      </c>
      <c r="K147" s="21">
        <f t="shared" si="19"/>
        <v>0</v>
      </c>
      <c r="L147" s="8"/>
      <c r="M147" s="43"/>
    </row>
    <row r="148" spans="1:13" ht="12.75">
      <c r="A148" s="440"/>
      <c r="B148" s="36" t="s">
        <v>109</v>
      </c>
      <c r="C148" s="362" t="s">
        <v>201</v>
      </c>
      <c r="D148" s="338"/>
      <c r="E148" s="339"/>
      <c r="F148" s="338"/>
      <c r="G148" s="339"/>
      <c r="H148" s="338"/>
      <c r="I148" s="339"/>
      <c r="J148" s="20">
        <f t="shared" si="19"/>
        <v>0</v>
      </c>
      <c r="K148" s="21">
        <f t="shared" si="19"/>
        <v>0</v>
      </c>
      <c r="L148" s="8"/>
      <c r="M148" s="43"/>
    </row>
    <row r="149" spans="1:13" ht="12.75">
      <c r="A149" s="440"/>
      <c r="B149" s="36">
        <v>6489</v>
      </c>
      <c r="C149" s="362" t="s">
        <v>111</v>
      </c>
      <c r="D149" s="338"/>
      <c r="E149" s="339"/>
      <c r="F149" s="338"/>
      <c r="G149" s="339"/>
      <c r="H149" s="338"/>
      <c r="I149" s="339"/>
      <c r="J149" s="20">
        <f t="shared" si="19"/>
        <v>0</v>
      </c>
      <c r="K149" s="21">
        <f t="shared" si="19"/>
        <v>0</v>
      </c>
      <c r="L149" s="8"/>
      <c r="M149" s="43"/>
    </row>
    <row r="150" spans="1:13" ht="12.75">
      <c r="A150" s="440"/>
      <c r="B150" s="36">
        <v>6611</v>
      </c>
      <c r="C150" s="362" t="s">
        <v>144</v>
      </c>
      <c r="D150" s="338"/>
      <c r="E150" s="339"/>
      <c r="F150" s="338"/>
      <c r="G150" s="339"/>
      <c r="H150" s="338"/>
      <c r="I150" s="339"/>
      <c r="J150" s="20">
        <f t="shared" si="19"/>
        <v>0</v>
      </c>
      <c r="K150" s="21">
        <f t="shared" si="19"/>
        <v>0</v>
      </c>
      <c r="L150" s="8"/>
      <c r="M150" s="43"/>
    </row>
    <row r="151" spans="1:13" ht="12.75">
      <c r="A151" s="440"/>
      <c r="B151" s="36"/>
      <c r="C151" s="44" t="s">
        <v>181</v>
      </c>
      <c r="D151" s="18">
        <f aca="true" t="shared" si="20" ref="D151:I151">SUM(D152:D167)-D164-D165</f>
        <v>0</v>
      </c>
      <c r="E151" s="19">
        <f t="shared" si="20"/>
        <v>0</v>
      </c>
      <c r="F151" s="18">
        <f t="shared" si="20"/>
        <v>0</v>
      </c>
      <c r="G151" s="19">
        <f t="shared" si="20"/>
        <v>0</v>
      </c>
      <c r="H151" s="18">
        <f t="shared" si="20"/>
        <v>0</v>
      </c>
      <c r="I151" s="19">
        <f t="shared" si="20"/>
        <v>0</v>
      </c>
      <c r="J151" s="20">
        <f>D151+F151+H151</f>
        <v>0</v>
      </c>
      <c r="K151" s="21">
        <f>E151+G151+I151</f>
        <v>0</v>
      </c>
      <c r="L151" s="8"/>
      <c r="M151" s="43"/>
    </row>
    <row r="152" spans="1:13" ht="12.75">
      <c r="A152" s="440"/>
      <c r="B152" s="36">
        <v>76</v>
      </c>
      <c r="C152" s="362" t="s">
        <v>112</v>
      </c>
      <c r="D152" s="334"/>
      <c r="E152" s="335"/>
      <c r="F152" s="334"/>
      <c r="G152" s="335"/>
      <c r="H152" s="334"/>
      <c r="I152" s="335"/>
      <c r="J152" s="20">
        <f>D152+F152+H152</f>
        <v>0</v>
      </c>
      <c r="K152" s="21">
        <f>E152+G152+I152</f>
        <v>0</v>
      </c>
      <c r="L152" s="8"/>
      <c r="M152" s="43"/>
    </row>
    <row r="153" spans="1:13" ht="12.75">
      <c r="A153" s="440"/>
      <c r="B153" s="36">
        <v>771</v>
      </c>
      <c r="C153" s="363" t="s">
        <v>114</v>
      </c>
      <c r="D153" s="334"/>
      <c r="E153" s="335"/>
      <c r="F153" s="334"/>
      <c r="G153" s="335"/>
      <c r="H153" s="334"/>
      <c r="I153" s="335"/>
      <c r="J153" s="20">
        <f aca="true" t="shared" si="21" ref="J153:J167">D153+F153+H153</f>
        <v>0</v>
      </c>
      <c r="K153" s="21">
        <f>E153+G153+I153</f>
        <v>0</v>
      </c>
      <c r="L153" s="8"/>
      <c r="M153" s="43"/>
    </row>
    <row r="154" spans="1:13" ht="25.5">
      <c r="A154" s="440"/>
      <c r="B154" s="36">
        <v>773</v>
      </c>
      <c r="C154" s="363" t="s">
        <v>115</v>
      </c>
      <c r="D154" s="334"/>
      <c r="E154" s="335"/>
      <c r="F154" s="334"/>
      <c r="G154" s="335"/>
      <c r="H154" s="334"/>
      <c r="I154" s="335"/>
      <c r="J154" s="20">
        <f aca="true" t="shared" si="22" ref="J154:K156">D154+F154+H154</f>
        <v>0</v>
      </c>
      <c r="K154" s="21">
        <f t="shared" si="22"/>
        <v>0</v>
      </c>
      <c r="L154" s="8"/>
      <c r="M154" s="43"/>
    </row>
    <row r="155" spans="1:13" ht="12.75">
      <c r="A155" s="440"/>
      <c r="B155" s="36">
        <v>775</v>
      </c>
      <c r="C155" s="363" t="s">
        <v>242</v>
      </c>
      <c r="D155" s="334"/>
      <c r="E155" s="335"/>
      <c r="F155" s="334"/>
      <c r="G155" s="335"/>
      <c r="H155" s="334"/>
      <c r="I155" s="335"/>
      <c r="J155" s="20">
        <f t="shared" si="22"/>
        <v>0</v>
      </c>
      <c r="K155" s="21">
        <f t="shared" si="22"/>
        <v>0</v>
      </c>
      <c r="L155" s="8"/>
      <c r="M155" s="43"/>
    </row>
    <row r="156" spans="1:13" ht="12.75">
      <c r="A156" s="440"/>
      <c r="B156" s="36">
        <v>777</v>
      </c>
      <c r="C156" s="363" t="s">
        <v>116</v>
      </c>
      <c r="D156" s="334"/>
      <c r="E156" s="335"/>
      <c r="F156" s="334"/>
      <c r="G156" s="335"/>
      <c r="H156" s="334"/>
      <c r="I156" s="335"/>
      <c r="J156" s="20">
        <f t="shared" si="22"/>
        <v>0</v>
      </c>
      <c r="K156" s="21">
        <f t="shared" si="22"/>
        <v>0</v>
      </c>
      <c r="L156" s="8"/>
      <c r="M156" s="43"/>
    </row>
    <row r="157" spans="1:13" ht="12.75">
      <c r="A157" s="440"/>
      <c r="B157" s="45">
        <v>778</v>
      </c>
      <c r="C157" s="363" t="s">
        <v>243</v>
      </c>
      <c r="D157" s="334"/>
      <c r="E157" s="335"/>
      <c r="F157" s="334"/>
      <c r="G157" s="335"/>
      <c r="H157" s="334"/>
      <c r="I157" s="335"/>
      <c r="J157" s="20">
        <f t="shared" si="21"/>
        <v>0</v>
      </c>
      <c r="K157" s="21">
        <f aca="true" t="shared" si="23" ref="K157:K167">E157+G157+I157</f>
        <v>0</v>
      </c>
      <c r="L157" s="8"/>
      <c r="M157" s="43"/>
    </row>
    <row r="158" spans="1:13" ht="12.75">
      <c r="A158" s="440"/>
      <c r="B158" s="45">
        <v>7811</v>
      </c>
      <c r="C158" s="363" t="s">
        <v>118</v>
      </c>
      <c r="D158" s="334"/>
      <c r="E158" s="335"/>
      <c r="F158" s="334"/>
      <c r="G158" s="335"/>
      <c r="H158" s="334"/>
      <c r="I158" s="335"/>
      <c r="J158" s="20">
        <f t="shared" si="21"/>
        <v>0</v>
      </c>
      <c r="K158" s="21">
        <f t="shared" si="23"/>
        <v>0</v>
      </c>
      <c r="L158" s="8"/>
      <c r="M158" s="43"/>
    </row>
    <row r="159" spans="1:13" ht="12.75">
      <c r="A159" s="440"/>
      <c r="B159" s="45">
        <v>7815</v>
      </c>
      <c r="C159" s="363" t="s">
        <v>119</v>
      </c>
      <c r="D159" s="334"/>
      <c r="E159" s="335"/>
      <c r="F159" s="334"/>
      <c r="G159" s="335"/>
      <c r="H159" s="334"/>
      <c r="I159" s="335"/>
      <c r="J159" s="20">
        <f t="shared" si="21"/>
        <v>0</v>
      </c>
      <c r="K159" s="21">
        <f t="shared" si="23"/>
        <v>0</v>
      </c>
      <c r="L159" s="8"/>
      <c r="M159" s="43"/>
    </row>
    <row r="160" spans="1:13" ht="12.75">
      <c r="A160" s="440"/>
      <c r="B160" s="45">
        <v>7816</v>
      </c>
      <c r="C160" s="363" t="s">
        <v>120</v>
      </c>
      <c r="D160" s="334"/>
      <c r="E160" s="335"/>
      <c r="F160" s="334"/>
      <c r="G160" s="335"/>
      <c r="H160" s="334"/>
      <c r="I160" s="335"/>
      <c r="J160" s="20">
        <f t="shared" si="21"/>
        <v>0</v>
      </c>
      <c r="K160" s="21">
        <f t="shared" si="23"/>
        <v>0</v>
      </c>
      <c r="L160" s="8"/>
      <c r="M160" s="43"/>
    </row>
    <row r="161" spans="1:13" ht="12.75">
      <c r="A161" s="440"/>
      <c r="B161" s="45">
        <v>7817</v>
      </c>
      <c r="C161" s="363" t="s">
        <v>121</v>
      </c>
      <c r="D161" s="334"/>
      <c r="E161" s="335"/>
      <c r="F161" s="334"/>
      <c r="G161" s="335"/>
      <c r="H161" s="334"/>
      <c r="I161" s="335"/>
      <c r="J161" s="20">
        <f t="shared" si="21"/>
        <v>0</v>
      </c>
      <c r="K161" s="21">
        <f t="shared" si="23"/>
        <v>0</v>
      </c>
      <c r="L161" s="8"/>
      <c r="M161" s="43"/>
    </row>
    <row r="162" spans="1:13" ht="12.75">
      <c r="A162" s="440"/>
      <c r="B162" s="45">
        <v>786</v>
      </c>
      <c r="C162" s="363" t="s">
        <v>122</v>
      </c>
      <c r="D162" s="334"/>
      <c r="E162" s="335"/>
      <c r="F162" s="334"/>
      <c r="G162" s="335"/>
      <c r="H162" s="334"/>
      <c r="I162" s="335"/>
      <c r="J162" s="20">
        <f t="shared" si="21"/>
        <v>0</v>
      </c>
      <c r="K162" s="21">
        <f t="shared" si="23"/>
        <v>0</v>
      </c>
      <c r="L162" s="8"/>
      <c r="M162" s="43"/>
    </row>
    <row r="163" spans="1:13" ht="12.75">
      <c r="A163" s="440"/>
      <c r="B163" s="45">
        <v>787</v>
      </c>
      <c r="C163" s="363" t="s">
        <v>244</v>
      </c>
      <c r="D163" s="334"/>
      <c r="E163" s="335"/>
      <c r="F163" s="334"/>
      <c r="G163" s="335"/>
      <c r="H163" s="334"/>
      <c r="I163" s="335"/>
      <c r="J163" s="20">
        <f t="shared" si="21"/>
        <v>0</v>
      </c>
      <c r="K163" s="21">
        <f t="shared" si="23"/>
        <v>0</v>
      </c>
      <c r="L163" s="8"/>
      <c r="M163" s="43"/>
    </row>
    <row r="164" spans="1:13" ht="25.5">
      <c r="A164" s="440"/>
      <c r="B164" s="279">
        <v>78741</v>
      </c>
      <c r="C164" s="426" t="s">
        <v>44</v>
      </c>
      <c r="D164" s="388"/>
      <c r="E164" s="390"/>
      <c r="F164" s="388"/>
      <c r="G164" s="390"/>
      <c r="H164" s="388"/>
      <c r="I164" s="390"/>
      <c r="J164" s="391">
        <f t="shared" si="21"/>
        <v>0</v>
      </c>
      <c r="K164" s="392">
        <f t="shared" si="23"/>
        <v>0</v>
      </c>
      <c r="L164" s="8"/>
      <c r="M164" s="43"/>
    </row>
    <row r="165" spans="1:13" ht="12.75">
      <c r="A165" s="440"/>
      <c r="B165" s="279">
        <v>78742</v>
      </c>
      <c r="C165" s="39" t="s">
        <v>45</v>
      </c>
      <c r="D165" s="388"/>
      <c r="E165" s="390"/>
      <c r="F165" s="388"/>
      <c r="G165" s="390"/>
      <c r="H165" s="388"/>
      <c r="I165" s="390"/>
      <c r="J165" s="391">
        <f t="shared" si="21"/>
        <v>0</v>
      </c>
      <c r="K165" s="392">
        <f t="shared" si="23"/>
        <v>0</v>
      </c>
      <c r="L165" s="8"/>
      <c r="M165" s="43"/>
    </row>
    <row r="166" spans="1:13" ht="12.75">
      <c r="A166" s="440"/>
      <c r="B166" s="45">
        <v>789</v>
      </c>
      <c r="C166" s="472" t="s">
        <v>341</v>
      </c>
      <c r="D166" s="334"/>
      <c r="E166" s="335"/>
      <c r="F166" s="334"/>
      <c r="G166" s="335"/>
      <c r="H166" s="334"/>
      <c r="I166" s="335"/>
      <c r="J166" s="20">
        <f t="shared" si="21"/>
        <v>0</v>
      </c>
      <c r="K166" s="21">
        <f t="shared" si="23"/>
        <v>0</v>
      </c>
      <c r="L166" s="8"/>
      <c r="M166" s="43"/>
    </row>
    <row r="167" spans="1:13" ht="13.5" thickBot="1">
      <c r="A167" s="440"/>
      <c r="B167" s="45">
        <v>79</v>
      </c>
      <c r="C167" s="364" t="s">
        <v>123</v>
      </c>
      <c r="D167" s="336"/>
      <c r="E167" s="337"/>
      <c r="F167" s="336"/>
      <c r="G167" s="337"/>
      <c r="H167" s="336"/>
      <c r="I167" s="337"/>
      <c r="J167" s="22">
        <f t="shared" si="21"/>
        <v>0</v>
      </c>
      <c r="K167" s="23">
        <f t="shared" si="23"/>
        <v>0</v>
      </c>
      <c r="L167" s="8"/>
      <c r="M167" s="43"/>
    </row>
    <row r="168" spans="1:13" ht="13.5" thickBot="1">
      <c r="A168" s="440"/>
      <c r="B168" s="46"/>
      <c r="C168" s="47" t="s">
        <v>46</v>
      </c>
      <c r="D168" s="31">
        <f>D126+D139+D151</f>
        <v>0</v>
      </c>
      <c r="E168" s="32">
        <f aca="true" t="shared" si="24" ref="E168:K168">E126+E139+E151</f>
        <v>0</v>
      </c>
      <c r="F168" s="423">
        <f t="shared" si="24"/>
        <v>0</v>
      </c>
      <c r="G168" s="424">
        <f t="shared" si="24"/>
        <v>0</v>
      </c>
      <c r="H168" s="423">
        <f t="shared" si="24"/>
        <v>0</v>
      </c>
      <c r="I168" s="424">
        <f t="shared" si="24"/>
        <v>0</v>
      </c>
      <c r="J168" s="423">
        <f t="shared" si="24"/>
        <v>0</v>
      </c>
      <c r="K168" s="424">
        <f t="shared" si="24"/>
        <v>0</v>
      </c>
      <c r="L168" s="8"/>
      <c r="M168" s="48"/>
    </row>
    <row r="169" spans="1:13" ht="13.5" thickBot="1">
      <c r="A169" s="440"/>
      <c r="B169" s="26"/>
      <c r="C169" s="49" t="s">
        <v>47</v>
      </c>
      <c r="D169" s="486">
        <f aca="true" t="shared" si="25" ref="D169:I169">IF(D168&gt;D119,,-D168+D119)</f>
        <v>0</v>
      </c>
      <c r="E169" s="487">
        <f t="shared" si="25"/>
        <v>0</v>
      </c>
      <c r="F169" s="488">
        <f t="shared" si="25"/>
        <v>0</v>
      </c>
      <c r="G169" s="489">
        <f t="shared" si="25"/>
        <v>0</v>
      </c>
      <c r="H169" s="488">
        <f t="shared" si="25"/>
        <v>0</v>
      </c>
      <c r="I169" s="489">
        <f t="shared" si="25"/>
        <v>0</v>
      </c>
      <c r="J169" s="34">
        <f>IF((D169+F169+H169)&lt;(D120+F120+H120),0,D169+F169+H169-D120-F120-H120)</f>
        <v>0</v>
      </c>
      <c r="K169" s="35">
        <f>IF((E169+G169+I169)&lt;(E120+G120+I120),0,E169+G169+I169-E120-G120-I120)</f>
        <v>0</v>
      </c>
      <c r="L169" s="8"/>
      <c r="M169" s="48"/>
    </row>
    <row r="170" spans="1:13" ht="13.5" thickBot="1">
      <c r="A170" s="440"/>
      <c r="B170" s="29"/>
      <c r="C170" s="50" t="s">
        <v>38</v>
      </c>
      <c r="D170" s="31">
        <f>D168+D169</f>
        <v>0</v>
      </c>
      <c r="E170" s="32">
        <f aca="true" t="shared" si="26" ref="E170:K170">E168+E169</f>
        <v>0</v>
      </c>
      <c r="F170" s="423">
        <f t="shared" si="26"/>
        <v>0</v>
      </c>
      <c r="G170" s="424">
        <f t="shared" si="26"/>
        <v>0</v>
      </c>
      <c r="H170" s="423">
        <f t="shared" si="26"/>
        <v>0</v>
      </c>
      <c r="I170" s="424">
        <f t="shared" si="26"/>
        <v>0</v>
      </c>
      <c r="J170" s="423">
        <f t="shared" si="26"/>
        <v>0</v>
      </c>
      <c r="K170" s="424">
        <f t="shared" si="26"/>
        <v>0</v>
      </c>
      <c r="L170" s="8"/>
      <c r="M170" s="48"/>
    </row>
    <row r="171" spans="1:13" s="452" customFormat="1" ht="13.5" thickBot="1">
      <c r="A171" s="440"/>
      <c r="B171" s="51"/>
      <c r="C171" s="52"/>
      <c r="D171" s="52"/>
      <c r="E171" s="52"/>
      <c r="F171" s="6"/>
      <c r="G171" s="6"/>
      <c r="H171" s="6"/>
      <c r="I171" s="6"/>
      <c r="J171" s="6"/>
      <c r="K171" s="6"/>
      <c r="L171" s="8"/>
      <c r="M171" s="48"/>
    </row>
    <row r="172" spans="1:13" ht="12.75">
      <c r="A172" s="440"/>
      <c r="B172" s="51"/>
      <c r="C172" s="427" t="s">
        <v>213</v>
      </c>
      <c r="D172" s="340"/>
      <c r="E172" s="341"/>
      <c r="F172" s="340"/>
      <c r="G172" s="341"/>
      <c r="H172" s="340"/>
      <c r="I172" s="341"/>
      <c r="J172" s="53">
        <f>D172+F172+H172</f>
        <v>0</v>
      </c>
      <c r="K172" s="54">
        <f>E172+G172+I172</f>
        <v>0</v>
      </c>
      <c r="L172" s="8"/>
      <c r="M172" s="48"/>
    </row>
    <row r="173" spans="1:13" ht="13.5" thickBot="1">
      <c r="A173" s="440"/>
      <c r="B173" s="51"/>
      <c r="C173" s="428" t="s">
        <v>214</v>
      </c>
      <c r="D173" s="342"/>
      <c r="E173" s="343"/>
      <c r="F173" s="342"/>
      <c r="G173" s="343"/>
      <c r="H173" s="342"/>
      <c r="I173" s="343"/>
      <c r="J173" s="55">
        <f>D173+F173+H173</f>
        <v>0</v>
      </c>
      <c r="K173" s="56">
        <f>E173+G173+I173</f>
        <v>0</v>
      </c>
      <c r="L173" s="8"/>
      <c r="M173" s="48"/>
    </row>
    <row r="174" spans="1:13" s="452" customFormat="1" ht="13.5" thickBot="1">
      <c r="A174" s="445"/>
      <c r="B174" s="57"/>
      <c r="C174" s="58"/>
      <c r="D174" s="58"/>
      <c r="E174" s="58"/>
      <c r="F174" s="12"/>
      <c r="G174" s="12"/>
      <c r="H174" s="12"/>
      <c r="I174" s="12"/>
      <c r="J174" s="12"/>
      <c r="K174" s="12"/>
      <c r="L174" s="13"/>
      <c r="M174" s="48"/>
    </row>
    <row r="175" spans="2:13" s="452" customFormat="1" ht="12.75">
      <c r="B175" s="459"/>
      <c r="C175" s="59"/>
      <c r="D175" s="60"/>
      <c r="E175" s="60"/>
      <c r="F175" s="38"/>
      <c r="G175" s="38"/>
      <c r="H175" s="38"/>
      <c r="I175" s="38"/>
      <c r="M175" s="48"/>
    </row>
    <row r="176" spans="2:13" s="452" customFormat="1" ht="12.75">
      <c r="B176" s="37"/>
      <c r="C176" s="59"/>
      <c r="D176" s="60"/>
      <c r="E176" s="60"/>
      <c r="F176" s="38"/>
      <c r="G176" s="38"/>
      <c r="H176" s="38"/>
      <c r="I176" s="38"/>
      <c r="M176" s="48"/>
    </row>
    <row r="177" spans="13:14" ht="12.75">
      <c r="M177" s="61"/>
      <c r="N177" s="452"/>
    </row>
    <row r="178" spans="13:14" ht="12.75">
      <c r="M178" s="62"/>
      <c r="N178" s="452"/>
    </row>
    <row r="179" spans="13:14" ht="12.75">
      <c r="M179" s="63"/>
      <c r="N179" s="452"/>
    </row>
    <row r="180" spans="13:14" ht="12.75">
      <c r="M180" s="64"/>
      <c r="N180" s="452"/>
    </row>
    <row r="181" spans="13:14" ht="12.75">
      <c r="M181" s="64"/>
      <c r="N181" s="452"/>
    </row>
    <row r="182" spans="13:14" ht="12.75">
      <c r="M182" s="64"/>
      <c r="N182" s="452"/>
    </row>
    <row r="183" spans="13:14" ht="12.75">
      <c r="M183" s="65"/>
      <c r="N183" s="452"/>
    </row>
    <row r="184" spans="13:14" ht="12.75">
      <c r="M184" s="64"/>
      <c r="N184" s="452"/>
    </row>
    <row r="185" spans="13:14" ht="12.75">
      <c r="M185" s="64"/>
      <c r="N185" s="452"/>
    </row>
    <row r="186" spans="3:14" ht="12.75">
      <c r="C186" s="462"/>
      <c r="D186" s="452"/>
      <c r="E186" s="452"/>
      <c r="F186" s="66"/>
      <c r="G186" s="67"/>
      <c r="H186" s="38"/>
      <c r="I186" s="38"/>
      <c r="N186" s="452"/>
    </row>
    <row r="187" spans="3:14" ht="12.75">
      <c r="C187" s="462"/>
      <c r="D187" s="452"/>
      <c r="E187" s="452"/>
      <c r="F187" s="66"/>
      <c r="G187" s="67"/>
      <c r="H187" s="38"/>
      <c r="I187" s="38"/>
      <c r="N187" s="452"/>
    </row>
    <row r="188" spans="3:14" ht="12.75">
      <c r="C188" s="462"/>
      <c r="D188" s="452"/>
      <c r="E188" s="452"/>
      <c r="F188" s="66"/>
      <c r="G188" s="67"/>
      <c r="H188" s="38"/>
      <c r="I188" s="38"/>
      <c r="N188" s="452"/>
    </row>
    <row r="189" spans="3:9" ht="12.75">
      <c r="C189" s="462"/>
      <c r="D189" s="452"/>
      <c r="E189" s="452"/>
      <c r="F189" s="68"/>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6"/>
      <c r="G195" s="67"/>
      <c r="H195" s="38"/>
      <c r="I195" s="38"/>
    </row>
    <row r="196" spans="3:9" ht="12.75">
      <c r="C196" s="462"/>
      <c r="D196" s="452"/>
      <c r="E196" s="452"/>
      <c r="F196" s="66"/>
      <c r="G196" s="67"/>
      <c r="H196" s="38"/>
      <c r="I196" s="38"/>
    </row>
    <row r="197" spans="3:9" ht="12.75">
      <c r="C197" s="462"/>
      <c r="D197" s="452"/>
      <c r="E197" s="452"/>
      <c r="F197" s="66"/>
      <c r="G197" s="67"/>
      <c r="H197" s="38"/>
      <c r="I197" s="38"/>
    </row>
    <row r="198" spans="3:9" ht="12.75">
      <c r="C198" s="462"/>
      <c r="D198" s="452"/>
      <c r="E198" s="452"/>
      <c r="F198" s="66"/>
      <c r="G198" s="67"/>
      <c r="H198" s="38"/>
      <c r="I198" s="38"/>
    </row>
    <row r="199" spans="3:9" ht="12.75">
      <c r="C199" s="462"/>
      <c r="D199" s="452"/>
      <c r="E199" s="452"/>
      <c r="F199" s="66"/>
      <c r="G199" s="67"/>
      <c r="H199" s="38"/>
      <c r="I199" s="38"/>
    </row>
    <row r="200" spans="3:9" ht="12.75">
      <c r="C200" s="462"/>
      <c r="D200" s="452"/>
      <c r="E200" s="452"/>
      <c r="F200" s="66"/>
      <c r="G200" s="67"/>
      <c r="H200" s="38"/>
      <c r="I200" s="38"/>
    </row>
    <row r="201" spans="3:9" ht="12.75">
      <c r="C201" s="462"/>
      <c r="D201" s="452"/>
      <c r="E201" s="452"/>
      <c r="F201" s="69"/>
      <c r="G201" s="69"/>
      <c r="H201" s="38"/>
      <c r="I201" s="38"/>
    </row>
    <row r="202" spans="3:9" ht="12.75">
      <c r="C202" s="462"/>
      <c r="D202" s="452"/>
      <c r="E202" s="452"/>
      <c r="F202" s="69"/>
      <c r="G202" s="69"/>
      <c r="H202" s="38"/>
      <c r="I202" s="38"/>
    </row>
    <row r="203" spans="3:9" ht="12.75">
      <c r="C203" s="462"/>
      <c r="D203" s="452"/>
      <c r="E203" s="452"/>
      <c r="F203" s="69"/>
      <c r="G203" s="69"/>
      <c r="H203" s="38"/>
      <c r="I203" s="38"/>
    </row>
    <row r="204" spans="3:9" ht="12.75">
      <c r="C204" s="462"/>
      <c r="D204" s="452"/>
      <c r="E204" s="452"/>
      <c r="F204" s="69"/>
      <c r="G204" s="69"/>
      <c r="H204" s="38"/>
      <c r="I204" s="38"/>
    </row>
    <row r="205" spans="3:9" ht="12.75">
      <c r="C205" s="462"/>
      <c r="D205" s="452"/>
      <c r="E205" s="452"/>
      <c r="F205" s="69"/>
      <c r="G205" s="69"/>
      <c r="H205" s="38"/>
      <c r="I205" s="38"/>
    </row>
    <row r="206" spans="3:9" ht="12.75">
      <c r="C206" s="462"/>
      <c r="D206" s="452"/>
      <c r="E206" s="452"/>
      <c r="F206" s="69"/>
      <c r="G206" s="69"/>
      <c r="H206" s="38"/>
      <c r="I206" s="38"/>
    </row>
    <row r="207" spans="3:9" ht="12.75">
      <c r="C207" s="462"/>
      <c r="D207" s="452"/>
      <c r="E207" s="452"/>
      <c r="F207" s="68"/>
      <c r="G207" s="67"/>
      <c r="H207" s="38"/>
      <c r="I207" s="38"/>
    </row>
    <row r="208" spans="3:9" ht="12.75">
      <c r="C208" s="462"/>
      <c r="D208" s="452"/>
      <c r="E208" s="452"/>
      <c r="F208" s="70"/>
      <c r="G208" s="71"/>
      <c r="H208" s="38"/>
      <c r="I208" s="38"/>
    </row>
    <row r="209" spans="3:9" ht="12.75">
      <c r="C209" s="462"/>
      <c r="D209" s="452"/>
      <c r="E209" s="452"/>
      <c r="F209" s="37"/>
      <c r="G209" s="72"/>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2"/>
      <c r="H213" s="38"/>
      <c r="I213" s="38"/>
    </row>
    <row r="214" spans="3:9" ht="12.75">
      <c r="C214" s="462"/>
      <c r="D214" s="452"/>
      <c r="E214" s="452"/>
      <c r="F214" s="73"/>
      <c r="G214" s="72"/>
      <c r="H214" s="38"/>
      <c r="I214" s="38"/>
    </row>
    <row r="215" spans="3:9" ht="12.75">
      <c r="C215" s="462"/>
      <c r="D215" s="452"/>
      <c r="E215" s="452"/>
      <c r="F215" s="70"/>
      <c r="G215" s="70"/>
      <c r="H215" s="38"/>
      <c r="I215" s="38"/>
    </row>
    <row r="216" spans="3:9" ht="12.75">
      <c r="C216" s="462"/>
      <c r="D216" s="452"/>
      <c r="E216" s="452"/>
      <c r="F216" s="37"/>
      <c r="G216" s="72"/>
      <c r="H216" s="38"/>
      <c r="I216" s="38"/>
    </row>
    <row r="217" spans="3:9" ht="12.75">
      <c r="C217" s="462"/>
      <c r="D217" s="452"/>
      <c r="E217" s="452"/>
      <c r="F217" s="37"/>
      <c r="G217" s="72"/>
      <c r="H217" s="38"/>
      <c r="I217" s="38"/>
    </row>
    <row r="218" spans="3:9" ht="12.75">
      <c r="C218" s="462"/>
      <c r="D218" s="452"/>
      <c r="E218" s="452"/>
      <c r="F218" s="37"/>
      <c r="G218" s="72"/>
      <c r="H218" s="38"/>
      <c r="I218" s="38"/>
    </row>
    <row r="219" spans="3:9" ht="12.75">
      <c r="C219" s="462"/>
      <c r="D219" s="452"/>
      <c r="E219" s="452"/>
      <c r="F219" s="37"/>
      <c r="G219" s="74"/>
      <c r="H219" s="38"/>
      <c r="I219" s="38"/>
    </row>
    <row r="220" spans="3:9" ht="12.75">
      <c r="C220" s="462"/>
      <c r="D220" s="452"/>
      <c r="E220" s="452"/>
      <c r="F220" s="37"/>
      <c r="G220" s="37"/>
      <c r="H220" s="38"/>
      <c r="I220" s="38"/>
    </row>
    <row r="221" spans="3:9" ht="12.75">
      <c r="C221" s="462"/>
      <c r="D221" s="452"/>
      <c r="E221" s="452"/>
      <c r="F221" s="73"/>
      <c r="G221" s="37"/>
      <c r="H221" s="38"/>
      <c r="I221" s="38"/>
    </row>
    <row r="222" spans="3:9" ht="12.75">
      <c r="C222" s="462"/>
      <c r="D222" s="452"/>
      <c r="E222" s="452"/>
      <c r="F222" s="75"/>
      <c r="G222" s="76"/>
      <c r="H222" s="38"/>
      <c r="I222" s="38"/>
    </row>
    <row r="223" spans="3:9" ht="12.75">
      <c r="C223" s="462"/>
      <c r="D223" s="452"/>
      <c r="E223" s="452"/>
      <c r="F223" s="73"/>
      <c r="G223" s="37"/>
      <c r="H223" s="38"/>
      <c r="I223" s="38"/>
    </row>
    <row r="224" spans="3:9" ht="12.75">
      <c r="C224" s="462"/>
      <c r="D224" s="452"/>
      <c r="E224" s="452"/>
      <c r="F224" s="463"/>
      <c r="G224" s="464"/>
      <c r="H224" s="38"/>
      <c r="I224" s="38"/>
    </row>
    <row r="225" spans="3:9" ht="12.75">
      <c r="C225" s="462"/>
      <c r="D225" s="452"/>
      <c r="E225" s="452"/>
      <c r="F225" s="37"/>
      <c r="G225" s="37"/>
      <c r="H225" s="38"/>
      <c r="I225" s="38"/>
    </row>
    <row r="226" spans="3:9" ht="12.75">
      <c r="C226" s="462"/>
      <c r="D226" s="452"/>
      <c r="E226" s="452"/>
      <c r="F226" s="77"/>
      <c r="G226" s="78"/>
      <c r="H226" s="38"/>
      <c r="I226" s="38"/>
    </row>
    <row r="227" spans="3:9" ht="12.75">
      <c r="C227" s="462"/>
      <c r="D227" s="452"/>
      <c r="E227" s="452"/>
      <c r="F227" s="77"/>
      <c r="G227" s="78"/>
      <c r="H227" s="38"/>
      <c r="I227" s="38"/>
    </row>
    <row r="228" spans="3:9" ht="12.75">
      <c r="C228" s="462"/>
      <c r="D228" s="452"/>
      <c r="E228" s="452"/>
      <c r="F228" s="79"/>
      <c r="G228" s="79"/>
      <c r="H228" s="38"/>
      <c r="I228" s="38"/>
    </row>
    <row r="229" spans="3:9" ht="12.75">
      <c r="C229" s="462"/>
      <c r="D229" s="452"/>
      <c r="E229" s="452"/>
      <c r="F229" s="75"/>
      <c r="G229" s="76"/>
      <c r="H229" s="38"/>
      <c r="I229" s="38"/>
    </row>
    <row r="230" spans="3:9" ht="12.75">
      <c r="C230" s="462"/>
      <c r="D230" s="452"/>
      <c r="E230" s="452"/>
      <c r="F230" s="37"/>
      <c r="G230" s="37"/>
      <c r="H230" s="38"/>
      <c r="I230" s="38"/>
    </row>
    <row r="231" spans="3:9" ht="12.75">
      <c r="C231" s="462"/>
      <c r="D231" s="452"/>
      <c r="E231" s="452"/>
      <c r="F231" s="77"/>
      <c r="G231" s="80"/>
      <c r="H231" s="38"/>
      <c r="I231" s="38"/>
    </row>
    <row r="232" spans="3:9" ht="12.75">
      <c r="C232" s="462"/>
      <c r="D232" s="452"/>
      <c r="E232" s="452"/>
      <c r="F232" s="77"/>
      <c r="G232" s="78"/>
      <c r="H232" s="38"/>
      <c r="I232" s="38"/>
    </row>
    <row r="233" spans="3:9" ht="12.75">
      <c r="C233" s="462"/>
      <c r="D233" s="452"/>
      <c r="E233" s="452"/>
      <c r="F233" s="77"/>
      <c r="G233" s="80"/>
      <c r="H233" s="38"/>
      <c r="I233" s="38"/>
    </row>
    <row r="234" spans="3:9" ht="12.75">
      <c r="C234" s="462"/>
      <c r="D234" s="452"/>
      <c r="E234" s="452"/>
      <c r="F234" s="81"/>
      <c r="G234" s="81"/>
      <c r="H234" s="38"/>
      <c r="I234" s="38"/>
    </row>
    <row r="235" spans="3:9" ht="12.75">
      <c r="C235" s="462"/>
      <c r="D235" s="452"/>
      <c r="E235" s="452"/>
      <c r="F235" s="77"/>
      <c r="G235" s="78"/>
      <c r="H235" s="38"/>
      <c r="I235" s="38"/>
    </row>
    <row r="236" spans="3:9" ht="12.75">
      <c r="C236" s="462"/>
      <c r="D236" s="452"/>
      <c r="E236" s="452"/>
      <c r="F236" s="77"/>
      <c r="G236" s="78"/>
      <c r="H236" s="38"/>
      <c r="I236" s="38"/>
    </row>
    <row r="237" spans="3:9" ht="12.75">
      <c r="C237" s="462"/>
      <c r="D237" s="452"/>
      <c r="E237" s="452"/>
      <c r="F237" s="38"/>
      <c r="G237" s="38"/>
      <c r="H237" s="38"/>
      <c r="I237" s="38"/>
    </row>
    <row r="238" spans="3:9" ht="12.75">
      <c r="C238" s="462"/>
      <c r="D238" s="452"/>
      <c r="E238" s="452"/>
      <c r="F238" s="38"/>
      <c r="G238" s="38"/>
      <c r="H238" s="38"/>
      <c r="I238" s="38"/>
    </row>
    <row r="239" spans="3:9" ht="12.75">
      <c r="C239" s="462"/>
      <c r="D239" s="452"/>
      <c r="E239" s="452"/>
      <c r="F239" s="38"/>
      <c r="G239" s="38"/>
      <c r="H239" s="38"/>
      <c r="I239" s="38"/>
    </row>
    <row r="240" spans="3:9" ht="12.75">
      <c r="C240" s="462"/>
      <c r="D240" s="452"/>
      <c r="E240" s="452"/>
      <c r="F240" s="38"/>
      <c r="G240" s="38"/>
      <c r="H240" s="38"/>
      <c r="I240" s="38"/>
    </row>
  </sheetData>
  <sheetProtection password="EAD6" sheet="1"/>
  <mergeCells count="55">
    <mergeCell ref="F96:G96"/>
    <mergeCell ref="C99:C101"/>
    <mergeCell ref="C30:C32"/>
    <mergeCell ref="B30:B32"/>
    <mergeCell ref="C39:C41"/>
    <mergeCell ref="B39:B41"/>
    <mergeCell ref="C81:C83"/>
    <mergeCell ref="C88:C90"/>
    <mergeCell ref="C70:C71"/>
    <mergeCell ref="B70:B71"/>
    <mergeCell ref="J124:K124"/>
    <mergeCell ref="J96:K96"/>
    <mergeCell ref="H96:I96"/>
    <mergeCell ref="J57:K57"/>
    <mergeCell ref="H124:I124"/>
    <mergeCell ref="H25:I25"/>
    <mergeCell ref="H57:I57"/>
    <mergeCell ref="D2:F2"/>
    <mergeCell ref="B3:C3"/>
    <mergeCell ref="D3:F3"/>
    <mergeCell ref="B2:C2"/>
    <mergeCell ref="B22:K22"/>
    <mergeCell ref="B50:B52"/>
    <mergeCell ref="B47:B49"/>
    <mergeCell ref="B33:B35"/>
    <mergeCell ref="F24:K24"/>
    <mergeCell ref="J25:K25"/>
    <mergeCell ref="C91:C93"/>
    <mergeCell ref="C76:C78"/>
    <mergeCell ref="D25:E25"/>
    <mergeCell ref="F25:G25"/>
    <mergeCell ref="D57:E57"/>
    <mergeCell ref="C57:C58"/>
    <mergeCell ref="C42:C44"/>
    <mergeCell ref="C25:C26"/>
    <mergeCell ref="B124:B125"/>
    <mergeCell ref="C124:C125"/>
    <mergeCell ref="D124:E124"/>
    <mergeCell ref="F124:G124"/>
    <mergeCell ref="C47:C49"/>
    <mergeCell ref="B42:B44"/>
    <mergeCell ref="C102:C104"/>
    <mergeCell ref="C84:C86"/>
    <mergeCell ref="C96:C97"/>
    <mergeCell ref="C73:C75"/>
    <mergeCell ref="D96:E96"/>
    <mergeCell ref="F57:G57"/>
    <mergeCell ref="D12:F12"/>
    <mergeCell ref="G12:I12"/>
    <mergeCell ref="D18:F18"/>
    <mergeCell ref="C50:C52"/>
    <mergeCell ref="C33:C35"/>
    <mergeCell ref="H23:K23"/>
    <mergeCell ref="B23:G23"/>
    <mergeCell ref="B25:B26"/>
  </mergeCells>
  <conditionalFormatting sqref="C98">
    <cfRule type="containsText" priority="7" dxfId="6" operator="containsText" stopIfTrue="1" text="Cellules">
      <formula>NOT(ISERROR(SEARCH("Cellules",C98)))</formula>
    </cfRule>
  </conditionalFormatting>
  <conditionalFormatting sqref="C99:C101">
    <cfRule type="containsText" priority="6" dxfId="6" operator="containsText" stopIfTrue="1" text="cellules">
      <formula>NOT(ISERROR(SEARCH("cellules",C99)))</formula>
    </cfRule>
  </conditionalFormatting>
  <conditionalFormatting sqref="C102:C104">
    <cfRule type="containsText" priority="5" dxfId="6" operator="containsText" stopIfTrue="1" text="cellules">
      <formula>NOT(ISERROR(SEARCH("cellules",C102)))</formula>
    </cfRule>
  </conditionalFormatting>
  <conditionalFormatting sqref="C129">
    <cfRule type="containsText" priority="3" dxfId="6" operator="containsText" stopIfTrue="1" text="cellule">
      <formula>NOT(ISERROR(SEARCH("cellule",C129)))</formula>
    </cfRule>
  </conditionalFormatting>
  <conditionalFormatting sqref="C132">
    <cfRule type="containsText" priority="2" dxfId="6" operator="containsText" stopIfTrue="1" text="cellule">
      <formula>NOT(ISERROR(SEARCH("cellule",C132)))</formula>
    </cfRule>
  </conditionalFormatting>
  <conditionalFormatting sqref="C136">
    <cfRule type="containsText" priority="1" dxfId="6" operator="containsText" stopIfTrue="1" text="cellule">
      <formula>NOT(ISERROR(SEARCH("cellule",C136)))</formula>
    </cfRule>
  </conditionalFormatting>
  <dataValidations count="3">
    <dataValidation type="decimal" operator="greaterThanOrEqual" allowBlank="1" showInputMessage="1" showErrorMessage="1" error="Veuillez saisir un nombre." sqref="D8:H9 I8:I11 J8:J12 D14:I14 D15:H15 I15:I20 J15:J18 D20:F20">
      <formula1>0</formula1>
    </dataValidation>
    <dataValidation operator="greaterThanOrEqual" allowBlank="1" showInputMessage="1" showErrorMessage="1" error="Veuillez saisir un nombre." sqref="D10:D12 G12 E10:H11 J13:J14 D16:D18 J19:J20 E16:H17 G18:H20"/>
    <dataValidation type="decimal" operator="lessThanOrEqual" allowBlank="1" showInputMessage="1" showErrorMessage="1" error="Veuillez saisir un montant." sqref="D98:K121 D126:K173 D27:K57 D59:K9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4" manualBreakCount="4">
    <brk id="21" max="10" man="1"/>
    <brk id="56" max="10" man="1"/>
    <brk id="95" max="255" man="1"/>
    <brk id="122" max="10" man="1"/>
  </rowBreaks>
  <drawing r:id="rId1"/>
</worksheet>
</file>

<file path=xl/worksheets/sheet7.xml><?xml version="1.0" encoding="utf-8"?>
<worksheet xmlns="http://schemas.openxmlformats.org/spreadsheetml/2006/main" xmlns:r="http://schemas.openxmlformats.org/officeDocument/2006/relationships">
  <sheetPr codeName="Feuil5"/>
  <dimension ref="A1:O187"/>
  <sheetViews>
    <sheetView showGridLines="0" zoomScale="85" zoomScaleNormal="85" zoomScalePageLayoutView="0" workbookViewId="0" topLeftCell="A1">
      <selection activeCell="C12" sqref="C12"/>
    </sheetView>
  </sheetViews>
  <sheetFormatPr defaultColWidth="11.421875" defaultRowHeight="15"/>
  <cols>
    <col min="1" max="1" width="3.851562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15" t="s">
        <v>173</v>
      </c>
      <c r="C2" s="615"/>
      <c r="D2" s="614"/>
      <c r="E2" s="614"/>
      <c r="F2" s="614"/>
      <c r="G2" s="97"/>
      <c r="H2" s="97"/>
      <c r="I2" s="97"/>
      <c r="J2" s="235"/>
      <c r="K2" s="90"/>
      <c r="L2" s="90"/>
      <c r="M2" s="90"/>
    </row>
    <row r="3" spans="1:15" ht="25.5" customHeight="1">
      <c r="A3" s="88"/>
      <c r="B3" s="615" t="s">
        <v>174</v>
      </c>
      <c r="C3" s="615"/>
      <c r="D3" s="616"/>
      <c r="E3" s="616"/>
      <c r="F3" s="616"/>
      <c r="G3" s="97"/>
      <c r="H3" s="97"/>
      <c r="I3" s="97"/>
      <c r="J3" s="235"/>
      <c r="K3" s="90"/>
      <c r="L3" s="90"/>
      <c r="M3" s="90"/>
      <c r="N3" s="90"/>
      <c r="O3" s="90"/>
    </row>
    <row r="4" spans="1:15" ht="12" customHeight="1">
      <c r="A4" s="88"/>
      <c r="B4" s="97"/>
      <c r="C4" s="97"/>
      <c r="D4" s="97"/>
      <c r="E4" s="97"/>
      <c r="F4" s="97"/>
      <c r="G4" s="97"/>
      <c r="H4" s="97"/>
      <c r="I4" s="97"/>
      <c r="J4" s="235"/>
      <c r="K4" s="90"/>
      <c r="L4" s="90"/>
      <c r="M4" s="90"/>
      <c r="N4" s="90"/>
      <c r="O4" s="90"/>
    </row>
    <row r="5" spans="1:15" ht="12.75" customHeight="1">
      <c r="A5" s="88"/>
      <c r="B5" s="301"/>
      <c r="C5" s="97"/>
      <c r="D5" s="301" t="s">
        <v>256</v>
      </c>
      <c r="E5" s="97"/>
      <c r="F5" s="97"/>
      <c r="G5" s="97"/>
      <c r="H5" s="97"/>
      <c r="I5" s="97"/>
      <c r="J5" s="235"/>
      <c r="K5" s="90"/>
      <c r="L5" s="90"/>
      <c r="M5" s="90"/>
      <c r="N5" s="90"/>
      <c r="O5" s="90"/>
    </row>
    <row r="6" spans="1:15" ht="12" customHeight="1">
      <c r="A6" s="88"/>
      <c r="B6" s="97"/>
      <c r="C6" s="97"/>
      <c r="D6" s="97"/>
      <c r="E6" s="97"/>
      <c r="F6" s="97"/>
      <c r="G6" s="97"/>
      <c r="H6" s="97"/>
      <c r="I6" s="97"/>
      <c r="J6" s="235"/>
      <c r="K6" s="90"/>
      <c r="L6" s="90"/>
      <c r="M6" s="90"/>
      <c r="N6" s="90"/>
      <c r="O6" s="90"/>
    </row>
    <row r="7" spans="1:15" ht="25.5">
      <c r="A7" s="88"/>
      <c r="B7" s="97"/>
      <c r="C7" s="97"/>
      <c r="D7" s="302" t="s">
        <v>156</v>
      </c>
      <c r="E7" s="302" t="s">
        <v>157</v>
      </c>
      <c r="F7" s="302" t="s">
        <v>158</v>
      </c>
      <c r="G7" s="535" t="s">
        <v>317</v>
      </c>
      <c r="H7" s="535" t="s">
        <v>318</v>
      </c>
      <c r="I7" s="535" t="s">
        <v>319</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24" t="s">
        <v>145</v>
      </c>
      <c r="C10" s="624"/>
      <c r="D10" s="624"/>
      <c r="E10" s="624"/>
      <c r="F10" s="624"/>
      <c r="G10" s="624"/>
      <c r="H10" s="624"/>
      <c r="I10" s="624"/>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6" t="str">
        <f>IF('Page de garde'!$D$4="","Réel N-1 (ou anticipé N-1)","Réel "&amp;'Page de garde'!$D$4-1&amp;" (ou anticipé "&amp;'Page de garde'!$D$4-1&amp;")")</f>
        <v>Réel N-1 (ou anticipé N-1)</v>
      </c>
      <c r="E12" s="627"/>
      <c r="F12" s="626" t="str">
        <f>IF('Page de garde'!$D$4="","Prévu N","Prévu "&amp;'Page de garde'!$D$4)</f>
        <v>Prévu N</v>
      </c>
      <c r="G12" s="628"/>
      <c r="H12" s="97"/>
      <c r="I12" s="97"/>
      <c r="J12" s="235"/>
      <c r="K12" s="90"/>
      <c r="L12" s="90"/>
      <c r="M12" s="90"/>
    </row>
    <row r="13" spans="1:13" s="99" customFormat="1" ht="39"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6" t="str">
        <f>IF('Page de garde'!$D$4="","Réel N-1 (ou anticipé N-1)","Réel "&amp;'Page de garde'!$D$4-1&amp;" (ou anticipé "&amp;'Page de garde'!$D$4-1&amp;")")</f>
        <v>Réel N-1 (ou anticipé N-1)</v>
      </c>
      <c r="E37" s="627"/>
      <c r="F37" s="626" t="str">
        <f>IF('Page de garde'!$D$4="","Prévu N","Prévu "&amp;'Page de garde'!$D$4)</f>
        <v>Prévu N</v>
      </c>
      <c r="G37" s="628"/>
      <c r="H37" s="97"/>
      <c r="I37" s="97"/>
      <c r="J37" s="98"/>
    </row>
    <row r="38" spans="1:10" s="161" customFormat="1" ht="39"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6" t="str">
        <f>IF('Page de garde'!$D$4="","Réel N-1 (ou anticipé N-1)","Réel "&amp;'Page de garde'!$D$4-1&amp;" (ou anticipé "&amp;'Page de garde'!$D$4-1&amp;")")</f>
        <v>Réel N-1 (ou anticipé N-1)</v>
      </c>
      <c r="E55" s="627"/>
      <c r="F55" s="626" t="str">
        <f>IF('Page de garde'!$D$4="","Prévu N","Prévu "&amp;'Page de garde'!$D$4)</f>
        <v>Prévu N</v>
      </c>
      <c r="G55" s="628"/>
      <c r="H55" s="97"/>
      <c r="I55" s="97"/>
      <c r="J55" s="98"/>
    </row>
    <row r="56" spans="1:10" ht="39"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320</v>
      </c>
      <c r="D67" s="310"/>
      <c r="E67" s="323"/>
      <c r="F67" s="311"/>
      <c r="G67" s="323"/>
      <c r="H67" s="97"/>
      <c r="I67" s="97"/>
      <c r="J67" s="114"/>
      <c r="K67" s="115"/>
    </row>
    <row r="68" spans="1:11" s="90" customFormat="1" ht="13.5" thickBot="1">
      <c r="A68" s="111"/>
      <c r="B68" s="187">
        <v>637</v>
      </c>
      <c r="C68" s="188" t="s">
        <v>321</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322</v>
      </c>
      <c r="D94" s="310"/>
      <c r="E94" s="323"/>
      <c r="F94" s="311"/>
      <c r="G94" s="323"/>
      <c r="H94" s="97"/>
      <c r="I94" s="97"/>
      <c r="J94" s="197"/>
      <c r="K94" s="203"/>
    </row>
    <row r="95" spans="1:11" s="204" customFormat="1" ht="25.5">
      <c r="A95" s="194"/>
      <c r="B95" s="133">
        <v>687</v>
      </c>
      <c r="C95" s="217" t="s">
        <v>323</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350</v>
      </c>
      <c r="D99" s="310"/>
      <c r="E99" s="323"/>
      <c r="F99" s="311"/>
      <c r="G99" s="323"/>
      <c r="H99" s="97"/>
      <c r="I99" s="97"/>
      <c r="J99" s="222"/>
      <c r="K99" s="223"/>
    </row>
    <row r="100" spans="1:11" s="224" customFormat="1" ht="25.5">
      <c r="A100" s="218"/>
      <c r="B100" s="545">
        <v>68921</v>
      </c>
      <c r="C100" s="208" t="s">
        <v>351</v>
      </c>
      <c r="D100" s="310"/>
      <c r="E100" s="323"/>
      <c r="F100" s="311"/>
      <c r="G100" s="323"/>
      <c r="H100" s="97"/>
      <c r="I100" s="97"/>
      <c r="J100" s="222"/>
      <c r="K100" s="223"/>
    </row>
    <row r="101" spans="1:11" s="224" customFormat="1" ht="25.5">
      <c r="A101" s="218"/>
      <c r="B101" s="545">
        <v>68922</v>
      </c>
      <c r="C101" s="208" t="s">
        <v>352</v>
      </c>
      <c r="D101" s="310"/>
      <c r="E101" s="323"/>
      <c r="F101" s="311"/>
      <c r="G101" s="323"/>
      <c r="H101" s="97"/>
      <c r="I101" s="97"/>
      <c r="J101" s="222"/>
      <c r="K101" s="223"/>
    </row>
    <row r="102" spans="1:11" s="224" customFormat="1" ht="13.5" thickBot="1">
      <c r="A102" s="218"/>
      <c r="B102" s="221">
        <v>6895</v>
      </c>
      <c r="C102" s="547" t="s">
        <v>353</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6" t="str">
        <f>IF('Page de garde'!$D$4="","Réel N-1 (ou anticipé N-1)","Réel "&amp;'Page de garde'!$D$4-1&amp;" (ou anticipé "&amp;'Page de garde'!$D$4-1&amp;")")</f>
        <v>Réel N-1 (ou anticipé N-1)</v>
      </c>
      <c r="E112" s="627"/>
      <c r="F112" s="626" t="str">
        <f>IF('Page de garde'!$D$4="","Prévu N","Prévu "&amp;'Page de garde'!$D$4)</f>
        <v>Prévu N</v>
      </c>
      <c r="G112" s="628"/>
      <c r="H112" s="97"/>
      <c r="I112" s="97"/>
      <c r="J112" s="98"/>
    </row>
    <row r="113" spans="1:10" ht="39"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5.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5" t="s">
        <v>164</v>
      </c>
      <c r="D125" s="626" t="str">
        <f>IF('Page de garde'!$D$4="","Réel N-1 (ou anticipé N-1)","Réel "&amp;'Page de garde'!$D$4-1&amp;" (ou anticipé "&amp;'Page de garde'!$D$4-1&amp;")")</f>
        <v>Réel N-1 (ou anticipé N-1)</v>
      </c>
      <c r="E125" s="627"/>
      <c r="F125" s="626" t="str">
        <f>IF('Page de garde'!$D$4="","Prévu N","Prévu "&amp;'Page de garde'!$D$4)</f>
        <v>Prévu N</v>
      </c>
      <c r="G125" s="628"/>
      <c r="H125" s="97"/>
      <c r="I125" s="97"/>
      <c r="J125" s="98"/>
    </row>
    <row r="126" spans="1:10" ht="39" thickBot="1">
      <c r="A126" s="88"/>
      <c r="B126" s="159"/>
      <c r="C126" s="625"/>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324</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325</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5.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5.5">
      <c r="A148" s="88"/>
      <c r="B148" s="159"/>
      <c r="C148" s="263" t="s">
        <v>265</v>
      </c>
      <c r="D148" s="626" t="str">
        <f>IF('Page de garde'!$D$4="","Réel N-1 (ou anticipé N-1)","Réel "&amp;'Page de garde'!$D$4-1&amp;" (ou anticipé "&amp;'Page de garde'!$D$4-1&amp;")")</f>
        <v>Réel N-1 (ou anticipé N-1)</v>
      </c>
      <c r="E148" s="627"/>
      <c r="F148" s="626" t="str">
        <f>IF('Page de garde'!$D$4="","Prévu N","Prévu "&amp;'Page de garde'!$D$4)</f>
        <v>Prévu N</v>
      </c>
      <c r="G148" s="628"/>
      <c r="H148" s="97"/>
      <c r="I148" s="97"/>
      <c r="J148" s="98"/>
    </row>
    <row r="149" spans="1:10" ht="39"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5.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5.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5.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354</v>
      </c>
      <c r="D171" s="310"/>
      <c r="E171" s="323"/>
      <c r="F171" s="311"/>
      <c r="G171" s="323"/>
      <c r="H171" s="97"/>
      <c r="I171" s="97"/>
      <c r="J171" s="287"/>
    </row>
    <row r="172" spans="1:10" ht="25.5">
      <c r="A172" s="88"/>
      <c r="B172" s="273">
        <v>78921</v>
      </c>
      <c r="C172" s="548" t="s">
        <v>355</v>
      </c>
      <c r="D172" s="549"/>
      <c r="E172" s="550"/>
      <c r="F172" s="551"/>
      <c r="G172" s="550"/>
      <c r="H172" s="97"/>
      <c r="I172" s="97"/>
      <c r="J172" s="287"/>
    </row>
    <row r="173" spans="1:10" ht="25.5">
      <c r="A173" s="88"/>
      <c r="B173" s="273">
        <v>78922</v>
      </c>
      <c r="C173" s="548" t="s">
        <v>356</v>
      </c>
      <c r="D173" s="549"/>
      <c r="E173" s="550"/>
      <c r="F173" s="551"/>
      <c r="G173" s="550"/>
      <c r="H173" s="97"/>
      <c r="I173" s="97"/>
      <c r="J173" s="287"/>
    </row>
    <row r="174" spans="1:10" ht="25.5">
      <c r="A174" s="88"/>
      <c r="B174" s="273">
        <v>7895</v>
      </c>
      <c r="C174" s="548" t="s">
        <v>357</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0" ht="14.25" thickBot="1" thickTop="1">
      <c r="A183" s="88"/>
      <c r="B183" s="89"/>
      <c r="C183" s="147" t="s">
        <v>97</v>
      </c>
      <c r="D183" s="148">
        <f>D179+D181</f>
        <v>0</v>
      </c>
      <c r="E183" s="149">
        <f>E179+E181</f>
        <v>0</v>
      </c>
      <c r="F183" s="150">
        <f>F179+F181</f>
        <v>0</v>
      </c>
      <c r="G183" s="151">
        <f>G179+G181</f>
        <v>0</v>
      </c>
      <c r="H183" s="97"/>
      <c r="I183" s="97"/>
      <c r="J183" s="231"/>
    </row>
    <row r="184" spans="1:10" ht="14.25" thickBot="1" thickTop="1">
      <c r="A184" s="88"/>
      <c r="B184" s="89"/>
      <c r="C184" s="97"/>
      <c r="D184" s="97"/>
      <c r="E184" s="97"/>
      <c r="F184" s="97"/>
      <c r="G184" s="97"/>
      <c r="H184" s="97"/>
      <c r="I184" s="97"/>
      <c r="J184" s="235"/>
    </row>
    <row r="185" spans="1:10" ht="13.5" thickTop="1">
      <c r="A185" s="88"/>
      <c r="B185" s="89"/>
      <c r="C185" s="465" t="s">
        <v>213</v>
      </c>
      <c r="D185" s="318"/>
      <c r="E185" s="328"/>
      <c r="F185" s="319"/>
      <c r="G185" s="329"/>
      <c r="H185" s="97"/>
      <c r="I185" s="97"/>
      <c r="J185" s="235"/>
    </row>
    <row r="186" spans="1:10" ht="13.5" thickBot="1">
      <c r="A186" s="88"/>
      <c r="B186" s="89"/>
      <c r="C186" s="466" t="s">
        <v>214</v>
      </c>
      <c r="D186" s="320"/>
      <c r="E186" s="330"/>
      <c r="F186" s="321"/>
      <c r="G186" s="331"/>
      <c r="H186" s="97"/>
      <c r="I186" s="97"/>
      <c r="J186" s="235"/>
    </row>
    <row r="187" spans="1:10" ht="14.25" thickBot="1" thickTop="1">
      <c r="A187" s="290"/>
      <c r="B187" s="291"/>
      <c r="C187" s="292"/>
      <c r="D187" s="293"/>
      <c r="E187" s="293"/>
      <c r="F187" s="293"/>
      <c r="G187" s="293"/>
      <c r="H187" s="293"/>
      <c r="I187" s="293"/>
      <c r="J187" s="294"/>
    </row>
  </sheetData>
  <sheetProtection password="EAD6" sheet="1"/>
  <mergeCells count="18">
    <mergeCell ref="D148:E148"/>
    <mergeCell ref="D112:E112"/>
    <mergeCell ref="F112:G112"/>
    <mergeCell ref="B3:C3"/>
    <mergeCell ref="B2:C2"/>
    <mergeCell ref="D2:F2"/>
    <mergeCell ref="D3:F3"/>
    <mergeCell ref="F12:G12"/>
    <mergeCell ref="F148:G148"/>
    <mergeCell ref="D37:E37"/>
    <mergeCell ref="B10:I10"/>
    <mergeCell ref="C125:C126"/>
    <mergeCell ref="D12:E12"/>
    <mergeCell ref="F55:G55"/>
    <mergeCell ref="D125:E125"/>
    <mergeCell ref="F125:G125"/>
    <mergeCell ref="F37:G37"/>
    <mergeCell ref="D55:E55"/>
  </mergeCells>
  <dataValidations count="3">
    <dataValidation type="decimal" operator="greaterThanOrEqual" allowBlank="1" showInputMessage="1" showErrorMessage="1" error="Veuillez saisir un montant." sqref="H20:I22 H25:I33 H151:I152 H15:I17 H71:I76 H79:I79 H82:I86 H89:I102 H108:I108 H40:I50 H58:I68 H115:I121 H154:I159 H162:I175 H181:I181 H128:I143 H185:I186">
      <formula1>0</formula1>
    </dataValidation>
    <dataValidation type="decimal" operator="greaterThanOrEqual" allowBlank="1" showInputMessage="1" showErrorMessage="1" error="Veuillez saisir un nombre." sqref="K7 D8:I8">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6" r:id="rId1"/>
  <rowBreaks count="3" manualBreakCount="3">
    <brk id="53" max="9" man="1"/>
    <brk id="111" max="9" man="1"/>
    <brk id="146" max="9" man="1"/>
  </rowBreaks>
</worksheet>
</file>

<file path=xl/worksheets/sheet8.xml><?xml version="1.0" encoding="utf-8"?>
<worksheet xmlns="http://schemas.openxmlformats.org/spreadsheetml/2006/main" xmlns:r="http://schemas.openxmlformats.org/officeDocument/2006/relationships">
  <sheetPr codeName="Feuil7"/>
  <dimension ref="A1:O234"/>
  <sheetViews>
    <sheetView showGridLines="0" zoomScale="85" zoomScaleNormal="85" zoomScalePageLayoutView="0" workbookViewId="0" topLeftCell="A1">
      <selection activeCell="C24" sqref="C24:C26"/>
    </sheetView>
  </sheetViews>
  <sheetFormatPr defaultColWidth="11.421875" defaultRowHeight="15"/>
  <cols>
    <col min="1" max="1" width="4.28125" style="453" customWidth="1"/>
    <col min="2" max="2" width="12.7109375" style="460" customWidth="1"/>
    <col min="3" max="3" width="85.140625" style="461" bestFit="1" customWidth="1"/>
    <col min="4" max="5" width="15.7109375" style="453" customWidth="1"/>
    <col min="6" max="9" width="15.7109375" style="456" customWidth="1"/>
    <col min="10" max="11" width="15.7109375" style="453" customWidth="1"/>
    <col min="12" max="12" width="2.7109375" style="453" customWidth="1"/>
    <col min="13" max="16384" width="11.421875" style="453" customWidth="1"/>
  </cols>
  <sheetData>
    <row r="1" spans="1:12" s="300" customFormat="1" ht="12.75">
      <c r="A1" s="83"/>
      <c r="B1" s="84"/>
      <c r="C1" s="84"/>
      <c r="D1" s="84"/>
      <c r="E1" s="84"/>
      <c r="F1" s="84"/>
      <c r="G1" s="84"/>
      <c r="H1" s="298"/>
      <c r="I1" s="298"/>
      <c r="J1" s="298"/>
      <c r="K1" s="298"/>
      <c r="L1" s="299"/>
    </row>
    <row r="2" spans="1:12" s="87" customFormat="1" ht="25.5" customHeight="1">
      <c r="A2" s="88"/>
      <c r="B2" s="615" t="s">
        <v>247</v>
      </c>
      <c r="C2" s="615"/>
      <c r="D2" s="614"/>
      <c r="E2" s="614"/>
      <c r="F2" s="614"/>
      <c r="G2" s="97"/>
      <c r="H2" s="97"/>
      <c r="I2" s="97"/>
      <c r="J2" s="97"/>
      <c r="K2" s="97"/>
      <c r="L2" s="235"/>
    </row>
    <row r="3" spans="1:12" s="87" customFormat="1" ht="25.5" customHeight="1">
      <c r="A3" s="88"/>
      <c r="B3" s="629" t="s">
        <v>245</v>
      </c>
      <c r="C3" s="630"/>
      <c r="D3" s="616"/>
      <c r="E3" s="616"/>
      <c r="F3" s="616"/>
      <c r="G3" s="97"/>
      <c r="H3" s="97"/>
      <c r="I3" s="97"/>
      <c r="J3" s="97"/>
      <c r="K3" s="97"/>
      <c r="L3" s="235"/>
    </row>
    <row r="4" spans="1:12" s="87" customFormat="1" ht="25.5" customHeight="1">
      <c r="A4" s="88"/>
      <c r="B4" s="615" t="s">
        <v>246</v>
      </c>
      <c r="C4" s="615"/>
      <c r="D4" s="616"/>
      <c r="E4" s="616"/>
      <c r="F4" s="616"/>
      <c r="G4" s="97"/>
      <c r="H4" s="97"/>
      <c r="I4" s="97"/>
      <c r="J4" s="97"/>
      <c r="K4" s="97"/>
      <c r="L4" s="235"/>
    </row>
    <row r="5" spans="1:12" s="87" customFormat="1" ht="12.75">
      <c r="A5" s="88"/>
      <c r="B5" s="97"/>
      <c r="C5" s="97"/>
      <c r="D5" s="97"/>
      <c r="E5" s="97"/>
      <c r="F5" s="97"/>
      <c r="G5" s="97"/>
      <c r="H5" s="97"/>
      <c r="I5" s="97"/>
      <c r="J5" s="97"/>
      <c r="K5" s="97"/>
      <c r="L5" s="235"/>
    </row>
    <row r="6" spans="1:12" s="87" customFormat="1" ht="16.5" customHeight="1">
      <c r="A6" s="88"/>
      <c r="B6" s="97"/>
      <c r="C6" s="97"/>
      <c r="D6" s="301" t="s">
        <v>256</v>
      </c>
      <c r="E6" s="97"/>
      <c r="F6" s="97"/>
      <c r="G6" s="97"/>
      <c r="H6" s="97"/>
      <c r="I6" s="97"/>
      <c r="J6" s="97"/>
      <c r="K6" s="97"/>
      <c r="L6" s="235"/>
    </row>
    <row r="7" spans="1:12" s="87" customFormat="1" ht="12.75">
      <c r="A7" s="88"/>
      <c r="B7" s="97"/>
      <c r="C7" s="97"/>
      <c r="D7" s="302" t="s">
        <v>151</v>
      </c>
      <c r="E7" s="302" t="s">
        <v>154</v>
      </c>
      <c r="F7" s="302" t="s">
        <v>155</v>
      </c>
      <c r="G7" s="302" t="s">
        <v>152</v>
      </c>
      <c r="H7" s="302" t="s">
        <v>153</v>
      </c>
      <c r="I7" s="97"/>
      <c r="J7" s="97"/>
      <c r="K7" s="97"/>
      <c r="L7" s="235"/>
    </row>
    <row r="8" spans="1:12" s="87" customFormat="1" ht="12.75">
      <c r="A8" s="88"/>
      <c r="B8" s="97"/>
      <c r="C8" s="97"/>
      <c r="D8" s="307"/>
      <c r="E8" s="307"/>
      <c r="F8" s="307"/>
      <c r="G8" s="307"/>
      <c r="H8" s="307"/>
      <c r="I8" s="97"/>
      <c r="J8" s="97"/>
      <c r="K8" s="97"/>
      <c r="L8" s="235"/>
    </row>
    <row r="9" spans="1:12" s="87" customFormat="1" ht="12.75" hidden="1">
      <c r="A9" s="88"/>
      <c r="B9" s="97"/>
      <c r="C9" s="97"/>
      <c r="D9" s="97"/>
      <c r="E9" s="97"/>
      <c r="F9" s="97"/>
      <c r="G9" s="97"/>
      <c r="H9" s="97"/>
      <c r="I9" s="97"/>
      <c r="J9" s="97"/>
      <c r="K9" s="97"/>
      <c r="L9" s="235"/>
    </row>
    <row r="10" spans="1:12" s="87" customFormat="1" ht="12.75" hidden="1">
      <c r="A10" s="88"/>
      <c r="B10" s="97"/>
      <c r="C10" s="97"/>
      <c r="D10" s="97"/>
      <c r="E10" s="97"/>
      <c r="F10" s="97"/>
      <c r="G10" s="97"/>
      <c r="H10" s="97"/>
      <c r="I10" s="97"/>
      <c r="J10" s="97"/>
      <c r="K10" s="97"/>
      <c r="L10" s="235"/>
    </row>
    <row r="11" spans="1:12" s="87" customFormat="1" ht="12.75" hidden="1">
      <c r="A11" s="88"/>
      <c r="B11" s="97"/>
      <c r="C11" s="97"/>
      <c r="D11" s="97"/>
      <c r="E11" s="97"/>
      <c r="F11" s="97"/>
      <c r="G11" s="97"/>
      <c r="H11" s="97"/>
      <c r="I11" s="97"/>
      <c r="J11" s="97"/>
      <c r="K11" s="97"/>
      <c r="L11" s="235"/>
    </row>
    <row r="12" spans="1:12" s="87" customFormat="1" ht="12.75" hidden="1">
      <c r="A12" s="88"/>
      <c r="B12" s="97"/>
      <c r="C12" s="97"/>
      <c r="D12" s="97"/>
      <c r="E12" s="97"/>
      <c r="F12" s="97"/>
      <c r="G12" s="97"/>
      <c r="H12" s="97"/>
      <c r="I12" s="97"/>
      <c r="J12" s="97"/>
      <c r="K12" s="97"/>
      <c r="L12" s="235"/>
    </row>
    <row r="13" spans="1:12" s="87" customFormat="1" ht="12.75" hidden="1">
      <c r="A13" s="88"/>
      <c r="B13" s="97"/>
      <c r="C13" s="97"/>
      <c r="D13" s="97"/>
      <c r="E13" s="97"/>
      <c r="F13" s="97"/>
      <c r="G13" s="97"/>
      <c r="H13" s="97"/>
      <c r="I13" s="97"/>
      <c r="J13" s="97"/>
      <c r="K13" s="97"/>
      <c r="L13" s="235"/>
    </row>
    <row r="14" spans="1:12" s="87" customFormat="1" ht="12.75">
      <c r="A14" s="88"/>
      <c r="B14" s="97"/>
      <c r="C14" s="97"/>
      <c r="D14" s="301"/>
      <c r="E14" s="97"/>
      <c r="F14" s="97"/>
      <c r="G14" s="97"/>
      <c r="H14" s="97"/>
      <c r="I14" s="97"/>
      <c r="J14" s="97"/>
      <c r="K14" s="97"/>
      <c r="L14" s="235"/>
    </row>
    <row r="15" spans="1:12" s="87" customFormat="1" ht="12.75">
      <c r="A15" s="88"/>
      <c r="B15" s="97"/>
      <c r="C15" s="97"/>
      <c r="D15" s="301"/>
      <c r="E15" s="301"/>
      <c r="F15" s="301"/>
      <c r="G15" s="301"/>
      <c r="H15" s="301"/>
      <c r="I15" s="97"/>
      <c r="J15" s="97"/>
      <c r="K15" s="97"/>
      <c r="L15" s="235"/>
    </row>
    <row r="16" spans="1:12" s="452" customFormat="1" ht="38.25" customHeight="1">
      <c r="A16" s="440"/>
      <c r="B16" s="567" t="s">
        <v>268</v>
      </c>
      <c r="C16" s="567"/>
      <c r="D16" s="567"/>
      <c r="E16" s="567"/>
      <c r="F16" s="567"/>
      <c r="G16" s="567"/>
      <c r="H16" s="567"/>
      <c r="I16" s="567"/>
      <c r="J16" s="567"/>
      <c r="K16" s="567"/>
      <c r="L16" s="8"/>
    </row>
    <row r="17" spans="1:12" s="452" customFormat="1" ht="12.75">
      <c r="A17" s="440"/>
      <c r="B17" s="602"/>
      <c r="C17" s="602"/>
      <c r="D17" s="602"/>
      <c r="E17" s="602"/>
      <c r="F17" s="602"/>
      <c r="G17" s="602"/>
      <c r="H17" s="602"/>
      <c r="I17" s="602"/>
      <c r="J17" s="602"/>
      <c r="K17" s="602"/>
      <c r="L17" s="8"/>
    </row>
    <row r="18" spans="1:12" ht="13.5" thickBot="1">
      <c r="A18" s="440"/>
      <c r="B18" s="398"/>
      <c r="C18" s="15" t="s">
        <v>48</v>
      </c>
      <c r="D18" s="399"/>
      <c r="E18" s="399"/>
      <c r="F18" s="602"/>
      <c r="G18" s="602"/>
      <c r="H18" s="602"/>
      <c r="I18" s="602"/>
      <c r="J18" s="602"/>
      <c r="K18" s="602"/>
      <c r="L18" s="8"/>
    </row>
    <row r="19" spans="1:12" ht="15" customHeight="1">
      <c r="A19" s="440"/>
      <c r="B19" s="603" t="s">
        <v>178</v>
      </c>
      <c r="C19" s="612" t="s">
        <v>7</v>
      </c>
      <c r="D19" s="595" t="s">
        <v>4</v>
      </c>
      <c r="E19" s="596"/>
      <c r="F19" s="595" t="s">
        <v>5</v>
      </c>
      <c r="G19" s="597"/>
      <c r="H19" s="595" t="s">
        <v>6</v>
      </c>
      <c r="I19" s="597"/>
      <c r="J19" s="595" t="s">
        <v>0</v>
      </c>
      <c r="K19" s="597"/>
      <c r="L19" s="8"/>
    </row>
    <row r="20" spans="1:12" s="455" customFormat="1" ht="26.25" thickBot="1">
      <c r="A20" s="454"/>
      <c r="B20" s="603"/>
      <c r="C20" s="613"/>
      <c r="D20" s="400" t="str">
        <f>IF('Page de garde'!$D$4="","Réel N-1 (ou anticipé N-1)","Réel "&amp;'Page de garde'!$D$4-1&amp;" (ou anticipé "&amp;'Page de garde'!$D$4-1&amp;")")</f>
        <v>Réel N-1 (ou anticipé N-1)</v>
      </c>
      <c r="E20" s="401" t="str">
        <f>IF('Page de garde'!$D$4="","Prévu N","Prévu "&amp;'Page de garde'!$D$4)</f>
        <v>Prévu N</v>
      </c>
      <c r="F20" s="400" t="str">
        <f>IF('Page de garde'!$D$4="","Réel N-1 (ou anticipé N-1)","Réel "&amp;'Page de garde'!$D$4-1&amp;" (ou anticipé "&amp;'Page de garde'!$D$4-1&amp;")")</f>
        <v>Réel N-1 (ou anticipé N-1)</v>
      </c>
      <c r="G20" s="402" t="str">
        <f>IF('Page de garde'!$D$4="","Prévu N","Prévu "&amp;'Page de garde'!$D$4)</f>
        <v>Prévu N</v>
      </c>
      <c r="H20" s="400" t="str">
        <f>IF('Page de garde'!$D$4="","Réel N-1 (ou anticipé N-1)","Réel "&amp;'Page de garde'!$D$4-1&amp;" (ou anticipé "&amp;'Page de garde'!$D$4-1&amp;")")</f>
        <v>Réel N-1 (ou anticipé N-1)</v>
      </c>
      <c r="I20" s="402" t="str">
        <f>IF('Page de garde'!$D$4="","Prévu N","Prévu "&amp;'Page de garde'!$D$4)</f>
        <v>Prévu N</v>
      </c>
      <c r="J20" s="400" t="str">
        <f>IF('Page de garde'!$D$4="","Réel N-1 (ou anticipé N-1)","Réel "&amp;'Page de garde'!$D$4-1&amp;" (ou anticipé "&amp;'Page de garde'!$D$4-1&amp;")")</f>
        <v>Réel N-1 (ou anticipé N-1)</v>
      </c>
      <c r="K20" s="402" t="str">
        <f>IF('Page de garde'!$D$4="","Prévu N","Prévu "&amp;'Page de garde'!$D$4)</f>
        <v>Prévu N</v>
      </c>
      <c r="L20" s="403"/>
    </row>
    <row r="21" spans="1:12" ht="12.75" customHeight="1">
      <c r="A21" s="440"/>
      <c r="B21" s="16">
        <v>60</v>
      </c>
      <c r="C21" s="17" t="s">
        <v>8</v>
      </c>
      <c r="D21" s="332"/>
      <c r="E21" s="344"/>
      <c r="F21" s="332"/>
      <c r="G21" s="333"/>
      <c r="H21" s="332"/>
      <c r="I21" s="333"/>
      <c r="J21" s="18">
        <f aca="true" t="shared" si="0" ref="J21:K23">D21+F21+H21</f>
        <v>0</v>
      </c>
      <c r="K21" s="19">
        <f t="shared" si="0"/>
        <v>0</v>
      </c>
      <c r="L21" s="8"/>
    </row>
    <row r="22" spans="1:12" ht="12.75">
      <c r="A22" s="440"/>
      <c r="B22" s="404">
        <v>602</v>
      </c>
      <c r="C22" s="472" t="s">
        <v>238</v>
      </c>
      <c r="D22" s="334"/>
      <c r="E22" s="345"/>
      <c r="F22" s="334"/>
      <c r="G22" s="335"/>
      <c r="H22" s="334"/>
      <c r="I22" s="335"/>
      <c r="J22" s="20">
        <f t="shared" si="0"/>
        <v>0</v>
      </c>
      <c r="K22" s="21">
        <f t="shared" si="0"/>
        <v>0</v>
      </c>
      <c r="L22" s="8"/>
    </row>
    <row r="23" spans="1:12" ht="12.75">
      <c r="A23" s="440"/>
      <c r="B23" s="404">
        <v>6021</v>
      </c>
      <c r="C23" s="472" t="s">
        <v>9</v>
      </c>
      <c r="D23" s="353"/>
      <c r="E23" s="361"/>
      <c r="F23" s="353"/>
      <c r="G23" s="354"/>
      <c r="H23" s="334"/>
      <c r="I23" s="335"/>
      <c r="J23" s="20">
        <f t="shared" si="0"/>
        <v>0</v>
      </c>
      <c r="K23" s="21">
        <f t="shared" si="0"/>
        <v>0</v>
      </c>
      <c r="L23" s="8"/>
    </row>
    <row r="24" spans="1:12" ht="12.75">
      <c r="A24" s="440"/>
      <c r="B24" s="623">
        <v>60222</v>
      </c>
      <c r="C24" s="620" t="s">
        <v>184</v>
      </c>
      <c r="D24" s="405">
        <v>0.7</v>
      </c>
      <c r="E24" s="406">
        <v>0.7</v>
      </c>
      <c r="F24" s="405">
        <v>0.3</v>
      </c>
      <c r="G24" s="407">
        <v>0.3</v>
      </c>
      <c r="H24" s="408"/>
      <c r="I24" s="409"/>
      <c r="J24" s="408"/>
      <c r="K24" s="409"/>
      <c r="L24" s="8"/>
    </row>
    <row r="25" spans="1:12" ht="12.75">
      <c r="A25" s="440"/>
      <c r="B25" s="623"/>
      <c r="C25" s="621"/>
      <c r="D25" s="538">
        <f>+IF($J26=0,"",D26/$J26)</f>
      </c>
      <c r="E25" s="539">
        <f>+IF($K26=0,"",E26/$K26)</f>
      </c>
      <c r="F25" s="538">
        <f>+IF($J26=0,"",F26/$J26)</f>
      </c>
      <c r="G25" s="539">
        <f>+IF($K26=0,"",G26/$K26)</f>
      </c>
      <c r="H25" s="408"/>
      <c r="I25" s="409"/>
      <c r="J25" s="408"/>
      <c r="K25" s="409"/>
      <c r="L25" s="8"/>
    </row>
    <row r="26" spans="1:12" ht="12.75">
      <c r="A26" s="440"/>
      <c r="B26" s="623"/>
      <c r="C26" s="622"/>
      <c r="D26" s="334"/>
      <c r="E26" s="345"/>
      <c r="F26" s="334"/>
      <c r="G26" s="335"/>
      <c r="H26" s="353"/>
      <c r="I26" s="354"/>
      <c r="J26" s="20">
        <f>D26+F26+H26</f>
        <v>0</v>
      </c>
      <c r="K26" s="21">
        <f>E26+G26+I26</f>
        <v>0</v>
      </c>
      <c r="L26" s="8"/>
    </row>
    <row r="27" spans="1:12" ht="12.75">
      <c r="A27" s="440"/>
      <c r="B27" s="607">
        <v>60226</v>
      </c>
      <c r="C27" s="601" t="s">
        <v>182</v>
      </c>
      <c r="D27" s="405">
        <v>0.7</v>
      </c>
      <c r="E27" s="406">
        <v>0.7</v>
      </c>
      <c r="F27" s="405">
        <v>0.3</v>
      </c>
      <c r="G27" s="407">
        <v>0.3</v>
      </c>
      <c r="H27" s="408"/>
      <c r="I27" s="409"/>
      <c r="J27" s="408"/>
      <c r="K27" s="409"/>
      <c r="L27" s="8"/>
    </row>
    <row r="28" spans="1:12" ht="12.75">
      <c r="A28" s="440"/>
      <c r="B28" s="607"/>
      <c r="C28" s="601"/>
      <c r="D28" s="538">
        <f>+IF($J29=0,"",D29/$J29)</f>
      </c>
      <c r="E28" s="539">
        <f>+IF($K29=0,"",E29/$K29)</f>
      </c>
      <c r="F28" s="538">
        <f>+IF($J29=0,"",F29/$J29)</f>
      </c>
      <c r="G28" s="539">
        <f>+IF($K29=0,"",G29/$K29)</f>
      </c>
      <c r="H28" s="408"/>
      <c r="I28" s="409"/>
      <c r="J28" s="408"/>
      <c r="K28" s="409"/>
      <c r="L28" s="8"/>
    </row>
    <row r="29" spans="1:12" ht="12.75">
      <c r="A29" s="440"/>
      <c r="B29" s="607"/>
      <c r="C29" s="601"/>
      <c r="D29" s="334"/>
      <c r="E29" s="345"/>
      <c r="F29" s="334"/>
      <c r="G29" s="335"/>
      <c r="H29" s="353"/>
      <c r="I29" s="354"/>
      <c r="J29" s="20">
        <f>D29+F29+H29</f>
        <v>0</v>
      </c>
      <c r="K29" s="21">
        <f aca="true" t="shared" si="1" ref="J29:K32">E29+G29+I29</f>
        <v>0</v>
      </c>
      <c r="L29" s="8"/>
    </row>
    <row r="30" spans="1:12" ht="12.75">
      <c r="A30" s="440"/>
      <c r="B30" s="404">
        <v>602261</v>
      </c>
      <c r="C30" s="472" t="s">
        <v>10</v>
      </c>
      <c r="D30" s="353"/>
      <c r="E30" s="361"/>
      <c r="F30" s="334"/>
      <c r="G30" s="335"/>
      <c r="H30" s="353"/>
      <c r="I30" s="354"/>
      <c r="J30" s="20">
        <f t="shared" si="1"/>
        <v>0</v>
      </c>
      <c r="K30" s="21">
        <f t="shared" si="1"/>
        <v>0</v>
      </c>
      <c r="L30" s="8"/>
    </row>
    <row r="31" spans="1:12" ht="12.75">
      <c r="A31" s="440"/>
      <c r="B31" s="404">
        <v>603</v>
      </c>
      <c r="C31" s="472" t="s">
        <v>308</v>
      </c>
      <c r="D31" s="334"/>
      <c r="E31" s="345"/>
      <c r="F31" s="334"/>
      <c r="G31" s="335"/>
      <c r="H31" s="334"/>
      <c r="I31" s="335"/>
      <c r="J31" s="20">
        <f t="shared" si="1"/>
        <v>0</v>
      </c>
      <c r="K31" s="21">
        <f t="shared" si="1"/>
        <v>0</v>
      </c>
      <c r="L31" s="8"/>
    </row>
    <row r="32" spans="1:12" s="456" customFormat="1" ht="12.75">
      <c r="A32" s="440"/>
      <c r="B32" s="404">
        <v>60321</v>
      </c>
      <c r="C32" s="472" t="s">
        <v>11</v>
      </c>
      <c r="D32" s="353"/>
      <c r="E32" s="361"/>
      <c r="F32" s="353"/>
      <c r="G32" s="354"/>
      <c r="H32" s="334"/>
      <c r="I32" s="335"/>
      <c r="J32" s="20">
        <f t="shared" si="1"/>
        <v>0</v>
      </c>
      <c r="K32" s="21">
        <f t="shared" si="1"/>
        <v>0</v>
      </c>
      <c r="L32" s="8"/>
    </row>
    <row r="33" spans="1:12" s="456" customFormat="1" ht="12.75">
      <c r="A33" s="440"/>
      <c r="B33" s="623">
        <v>60322</v>
      </c>
      <c r="C33" s="620" t="s">
        <v>269</v>
      </c>
      <c r="D33" s="405">
        <v>0.7</v>
      </c>
      <c r="E33" s="406">
        <v>0.7</v>
      </c>
      <c r="F33" s="405">
        <v>0.3</v>
      </c>
      <c r="G33" s="407">
        <v>0.3</v>
      </c>
      <c r="H33" s="408"/>
      <c r="I33" s="409"/>
      <c r="J33" s="408"/>
      <c r="K33" s="409"/>
      <c r="L33" s="8"/>
    </row>
    <row r="34" spans="1:12" s="456" customFormat="1" ht="12.75">
      <c r="A34" s="440"/>
      <c r="B34" s="623"/>
      <c r="C34" s="621"/>
      <c r="D34" s="538">
        <f>+IF($J35=0,"",D35/$J35)</f>
      </c>
      <c r="E34" s="539">
        <f>+IF($K35=0,"",E35/$K35)</f>
      </c>
      <c r="F34" s="538">
        <f>+IF($J35=0,"",F35/$J35)</f>
      </c>
      <c r="G34" s="539">
        <f>+IF($K35=0,"",G35/$K35)</f>
      </c>
      <c r="H34" s="408"/>
      <c r="I34" s="409"/>
      <c r="J34" s="408"/>
      <c r="K34" s="409"/>
      <c r="L34" s="8"/>
    </row>
    <row r="35" spans="1:12" s="456" customFormat="1" ht="12.75">
      <c r="A35" s="440"/>
      <c r="B35" s="623"/>
      <c r="C35" s="622"/>
      <c r="D35" s="334"/>
      <c r="E35" s="345"/>
      <c r="F35" s="334"/>
      <c r="G35" s="335"/>
      <c r="H35" s="353"/>
      <c r="I35" s="354"/>
      <c r="J35" s="20">
        <f>D35+F35+H35</f>
        <v>0</v>
      </c>
      <c r="K35" s="21">
        <f>E35+G35+I35</f>
        <v>0</v>
      </c>
      <c r="L35" s="8"/>
    </row>
    <row r="36" spans="1:12" ht="12.75">
      <c r="A36" s="440"/>
      <c r="B36" s="607">
        <v>603226</v>
      </c>
      <c r="C36" s="601" t="s">
        <v>183</v>
      </c>
      <c r="D36" s="405">
        <v>0.7</v>
      </c>
      <c r="E36" s="406">
        <v>0.7</v>
      </c>
      <c r="F36" s="405">
        <v>0.3</v>
      </c>
      <c r="G36" s="407">
        <v>0.3</v>
      </c>
      <c r="H36" s="408"/>
      <c r="I36" s="409"/>
      <c r="J36" s="408"/>
      <c r="K36" s="409"/>
      <c r="L36" s="8"/>
    </row>
    <row r="37" spans="1:12" ht="12.75">
      <c r="A37" s="440"/>
      <c r="B37" s="607"/>
      <c r="C37" s="601"/>
      <c r="D37" s="538">
        <f>+IF($J38=0,"",D38/$J38)</f>
      </c>
      <c r="E37" s="539">
        <f>+IF($K38=0,"",E38/$K38)</f>
      </c>
      <c r="F37" s="538">
        <f>+IF($J38=0,"",F38/$J38)</f>
      </c>
      <c r="G37" s="539">
        <f>+IF($K38=0,"",G38/$K38)</f>
      </c>
      <c r="H37" s="408"/>
      <c r="I37" s="409"/>
      <c r="J37" s="408"/>
      <c r="K37" s="409"/>
      <c r="L37" s="8"/>
    </row>
    <row r="38" spans="1:12" ht="12.75">
      <c r="A38" s="440"/>
      <c r="B38" s="607"/>
      <c r="C38" s="601"/>
      <c r="D38" s="334"/>
      <c r="E38" s="345"/>
      <c r="F38" s="334"/>
      <c r="G38" s="335"/>
      <c r="H38" s="353"/>
      <c r="I38" s="354"/>
      <c r="J38" s="20">
        <f aca="true" t="shared" si="2" ref="J38:K40">D38+F38+H38</f>
        <v>0</v>
      </c>
      <c r="K38" s="21">
        <f t="shared" si="2"/>
        <v>0</v>
      </c>
      <c r="L38" s="8"/>
    </row>
    <row r="39" spans="1:12" ht="12.75">
      <c r="A39" s="440"/>
      <c r="B39" s="404">
        <v>6032261</v>
      </c>
      <c r="C39" s="472" t="s">
        <v>10</v>
      </c>
      <c r="D39" s="353"/>
      <c r="E39" s="361"/>
      <c r="F39" s="334"/>
      <c r="G39" s="335"/>
      <c r="H39" s="353"/>
      <c r="I39" s="354"/>
      <c r="J39" s="20">
        <f t="shared" si="2"/>
        <v>0</v>
      </c>
      <c r="K39" s="21">
        <f t="shared" si="2"/>
        <v>0</v>
      </c>
      <c r="L39" s="8"/>
    </row>
    <row r="40" spans="1:12" ht="12.75">
      <c r="A40" s="440"/>
      <c r="B40" s="404">
        <v>606</v>
      </c>
      <c r="C40" s="472" t="s">
        <v>12</v>
      </c>
      <c r="D40" s="334"/>
      <c r="E40" s="345"/>
      <c r="F40" s="334"/>
      <c r="G40" s="335"/>
      <c r="H40" s="334"/>
      <c r="I40" s="335"/>
      <c r="J40" s="20">
        <f t="shared" si="2"/>
        <v>0</v>
      </c>
      <c r="K40" s="21">
        <f t="shared" si="2"/>
        <v>0</v>
      </c>
      <c r="L40" s="8"/>
    </row>
    <row r="41" spans="1:12" ht="12.75">
      <c r="A41" s="440"/>
      <c r="B41" s="607">
        <v>60622</v>
      </c>
      <c r="C41" s="601" t="s">
        <v>184</v>
      </c>
      <c r="D41" s="405">
        <v>0.7</v>
      </c>
      <c r="E41" s="406">
        <v>0.7</v>
      </c>
      <c r="F41" s="405">
        <v>0.3</v>
      </c>
      <c r="G41" s="407">
        <v>0.3</v>
      </c>
      <c r="H41" s="408"/>
      <c r="I41" s="409"/>
      <c r="J41" s="408"/>
      <c r="K41" s="409"/>
      <c r="L41" s="8"/>
    </row>
    <row r="42" spans="1:12" ht="12.75">
      <c r="A42" s="440"/>
      <c r="B42" s="607"/>
      <c r="C42" s="601"/>
      <c r="D42" s="538">
        <f>+IF($J43=0,"",D43/$J43)</f>
      </c>
      <c r="E42" s="539">
        <f>+IF($K43=0,"",E43/$K43)</f>
      </c>
      <c r="F42" s="538">
        <f>+IF($J43=0,"",F43/$J43)</f>
      </c>
      <c r="G42" s="539">
        <f>+IF($K43=0,"",G43/$K43)</f>
      </c>
      <c r="H42" s="408"/>
      <c r="I42" s="409"/>
      <c r="J42" s="408"/>
      <c r="K42" s="409"/>
      <c r="L42" s="8"/>
    </row>
    <row r="43" spans="1:12" ht="12.75">
      <c r="A43" s="440"/>
      <c r="B43" s="607"/>
      <c r="C43" s="601"/>
      <c r="D43" s="334"/>
      <c r="E43" s="345"/>
      <c r="F43" s="334"/>
      <c r="G43" s="335"/>
      <c r="H43" s="353"/>
      <c r="I43" s="354"/>
      <c r="J43" s="20">
        <f>D43+F43+H43</f>
        <v>0</v>
      </c>
      <c r="K43" s="21">
        <f>E43+G43+I43</f>
        <v>0</v>
      </c>
      <c r="L43" s="8"/>
    </row>
    <row r="44" spans="1:12" ht="12.75">
      <c r="A44" s="440"/>
      <c r="B44" s="607">
        <v>60626</v>
      </c>
      <c r="C44" s="601" t="s">
        <v>185</v>
      </c>
      <c r="D44" s="405">
        <v>0.7</v>
      </c>
      <c r="E44" s="406">
        <v>0.7</v>
      </c>
      <c r="F44" s="405">
        <v>0.3</v>
      </c>
      <c r="G44" s="407">
        <v>0.3</v>
      </c>
      <c r="H44" s="408"/>
      <c r="I44" s="409"/>
      <c r="J44" s="408"/>
      <c r="K44" s="409"/>
      <c r="L44" s="8"/>
    </row>
    <row r="45" spans="1:12" ht="12.75">
      <c r="A45" s="440"/>
      <c r="B45" s="607"/>
      <c r="C45" s="601"/>
      <c r="D45" s="538">
        <f>+IF($J46=0,"",D46/$J46)</f>
      </c>
      <c r="E45" s="539">
        <f>+IF($K46=0,"",E46/$K46)</f>
      </c>
      <c r="F45" s="538">
        <f>+IF($J46=0,"",F46/$J46)</f>
      </c>
      <c r="G45" s="539">
        <f>+IF($K46=0,"",G46/$K46)</f>
      </c>
      <c r="H45" s="408"/>
      <c r="I45" s="409"/>
      <c r="J45" s="408"/>
      <c r="K45" s="409"/>
      <c r="L45" s="8"/>
    </row>
    <row r="46" spans="1:12" ht="12.75">
      <c r="A46" s="440"/>
      <c r="B46" s="607"/>
      <c r="C46" s="601"/>
      <c r="D46" s="334"/>
      <c r="E46" s="345"/>
      <c r="F46" s="334"/>
      <c r="G46" s="335"/>
      <c r="H46" s="353"/>
      <c r="I46" s="354"/>
      <c r="J46" s="20">
        <f aca="true" t="shared" si="3" ref="J46:K48">D46+F46+H46</f>
        <v>0</v>
      </c>
      <c r="K46" s="21">
        <f t="shared" si="3"/>
        <v>0</v>
      </c>
      <c r="L46" s="8"/>
    </row>
    <row r="47" spans="1:12" ht="12.75">
      <c r="A47" s="440"/>
      <c r="B47" s="404">
        <v>606261</v>
      </c>
      <c r="C47" s="472" t="s">
        <v>10</v>
      </c>
      <c r="D47" s="353"/>
      <c r="E47" s="361"/>
      <c r="F47" s="334"/>
      <c r="G47" s="335"/>
      <c r="H47" s="353"/>
      <c r="I47" s="354"/>
      <c r="J47" s="20">
        <f t="shared" si="3"/>
        <v>0</v>
      </c>
      <c r="K47" s="21">
        <f t="shared" si="3"/>
        <v>0</v>
      </c>
      <c r="L47" s="8"/>
    </row>
    <row r="48" spans="1:12" ht="12.75">
      <c r="A48" s="440"/>
      <c r="B48" s="404">
        <v>6066</v>
      </c>
      <c r="C48" s="472" t="s">
        <v>13</v>
      </c>
      <c r="D48" s="355"/>
      <c r="E48" s="357"/>
      <c r="F48" s="355"/>
      <c r="G48" s="356"/>
      <c r="H48" s="336"/>
      <c r="I48" s="337"/>
      <c r="J48" s="22">
        <f t="shared" si="3"/>
        <v>0</v>
      </c>
      <c r="K48" s="23">
        <f t="shared" si="3"/>
        <v>0</v>
      </c>
      <c r="L48" s="8"/>
    </row>
    <row r="49" spans="1:12" ht="12.75">
      <c r="A49" s="440"/>
      <c r="B49" s="404">
        <v>709</v>
      </c>
      <c r="C49" s="413" t="s">
        <v>53</v>
      </c>
      <c r="D49" s="334"/>
      <c r="E49" s="335"/>
      <c r="F49" s="334"/>
      <c r="G49" s="335"/>
      <c r="H49" s="334"/>
      <c r="I49" s="335"/>
      <c r="J49" s="22">
        <f>D49+F49+H49</f>
        <v>0</v>
      </c>
      <c r="K49" s="23">
        <f>E49+G49+I49</f>
        <v>0</v>
      </c>
      <c r="L49" s="8"/>
    </row>
    <row r="50" spans="1:12" ht="13.5" thickBot="1">
      <c r="A50" s="440"/>
      <c r="B50" s="404">
        <v>713</v>
      </c>
      <c r="C50" s="413" t="s">
        <v>54</v>
      </c>
      <c r="D50" s="334"/>
      <c r="E50" s="335"/>
      <c r="F50" s="334"/>
      <c r="G50" s="335"/>
      <c r="H50" s="334"/>
      <c r="I50" s="335"/>
      <c r="J50" s="22">
        <f>D50+F50+H50</f>
        <v>0</v>
      </c>
      <c r="K50" s="23">
        <f>E50+G50+I50</f>
        <v>0</v>
      </c>
      <c r="L50" s="8"/>
    </row>
    <row r="51" spans="1:12" ht="12.75">
      <c r="A51" s="440"/>
      <c r="B51" s="404"/>
      <c r="C51" s="609" t="s">
        <v>7</v>
      </c>
      <c r="D51" s="595" t="s">
        <v>4</v>
      </c>
      <c r="E51" s="596"/>
      <c r="F51" s="595" t="s">
        <v>5</v>
      </c>
      <c r="G51" s="597"/>
      <c r="H51" s="595" t="s">
        <v>6</v>
      </c>
      <c r="I51" s="597"/>
      <c r="J51" s="595" t="s">
        <v>0</v>
      </c>
      <c r="K51" s="597"/>
      <c r="L51" s="8"/>
    </row>
    <row r="52" spans="1:12" s="455" customFormat="1" ht="26.25" thickBot="1">
      <c r="A52" s="454"/>
      <c r="B52" s="16"/>
      <c r="C52" s="610"/>
      <c r="D52" s="400" t="str">
        <f>IF('Page de garde'!$D$4="","Réel N-1 (ou anticipé N-1)","Réel "&amp;'Page de garde'!$D$4-1&amp;" (ou anticipé "&amp;'Page de garde'!$D$4-1&amp;")")</f>
        <v>Réel N-1 (ou anticipé N-1)</v>
      </c>
      <c r="E52" s="401" t="str">
        <f>IF('Page de garde'!$D$4="","Prévu N","Prévu "&amp;'Page de garde'!$D$4)</f>
        <v>Prévu N</v>
      </c>
      <c r="F52" s="400" t="str">
        <f>IF('Page de garde'!$D$4="","Réel N-1 (ou anticipé N-1)","Réel "&amp;'Page de garde'!$D$4-1&amp;" (ou anticipé "&amp;'Page de garde'!$D$4-1&amp;")")</f>
        <v>Réel N-1 (ou anticipé N-1)</v>
      </c>
      <c r="G52" s="402" t="str">
        <f>IF('Page de garde'!$D$4="","Prévu N","Prévu "&amp;'Page de garde'!$D$4)</f>
        <v>Prévu N</v>
      </c>
      <c r="H52" s="400" t="str">
        <f>IF('Page de garde'!$D$4="","Réel N-1 (ou anticipé N-1)","Réel "&amp;'Page de garde'!$D$4-1&amp;" (ou anticipé "&amp;'Page de garde'!$D$4-1&amp;")")</f>
        <v>Réel N-1 (ou anticipé N-1)</v>
      </c>
      <c r="I52" s="402" t="str">
        <f>IF('Page de garde'!$D$4="","Prévu N","Prévu "&amp;'Page de garde'!$D$4)</f>
        <v>Prévu N</v>
      </c>
      <c r="J52" s="400" t="str">
        <f>IF('Page de garde'!$D$4="","Réel N-1 (ou anticipé N-1)","Réel "&amp;'Page de garde'!$D$4-1&amp;" (ou anticipé "&amp;'Page de garde'!$D$4-1&amp;")")</f>
        <v>Réel N-1 (ou anticipé N-1)</v>
      </c>
      <c r="K52" s="402" t="str">
        <f>IF('Page de garde'!$D$4="","Prévu N","Prévu "&amp;'Page de garde'!$D$4)</f>
        <v>Prévu N</v>
      </c>
      <c r="L52" s="403"/>
    </row>
    <row r="53" spans="1:12" ht="12.75">
      <c r="A53" s="440"/>
      <c r="B53" s="24">
        <v>61</v>
      </c>
      <c r="C53" s="473" t="s">
        <v>186</v>
      </c>
      <c r="D53" s="336"/>
      <c r="E53" s="346"/>
      <c r="F53" s="336"/>
      <c r="G53" s="337"/>
      <c r="H53" s="336"/>
      <c r="I53" s="337"/>
      <c r="J53" s="22">
        <f aca="true" t="shared" si="4" ref="J53:K61">D53+F53+H53</f>
        <v>0</v>
      </c>
      <c r="K53" s="23">
        <f t="shared" si="4"/>
        <v>0</v>
      </c>
      <c r="L53" s="8"/>
    </row>
    <row r="54" spans="1:12" ht="12.75">
      <c r="A54" s="440"/>
      <c r="B54" s="24">
        <v>6111</v>
      </c>
      <c r="C54" s="473" t="s">
        <v>14</v>
      </c>
      <c r="D54" s="355"/>
      <c r="E54" s="357"/>
      <c r="F54" s="355"/>
      <c r="G54" s="356"/>
      <c r="H54" s="336"/>
      <c r="I54" s="337"/>
      <c r="J54" s="22">
        <f t="shared" si="4"/>
        <v>0</v>
      </c>
      <c r="K54" s="23">
        <f t="shared" si="4"/>
        <v>0</v>
      </c>
      <c r="L54" s="8"/>
    </row>
    <row r="55" spans="1:12" ht="12.75">
      <c r="A55" s="440"/>
      <c r="B55" s="24">
        <v>61121</v>
      </c>
      <c r="C55" s="473" t="s">
        <v>15</v>
      </c>
      <c r="D55" s="355"/>
      <c r="E55" s="357"/>
      <c r="F55" s="355"/>
      <c r="G55" s="356"/>
      <c r="H55" s="336"/>
      <c r="I55" s="337"/>
      <c r="J55" s="22">
        <f t="shared" si="4"/>
        <v>0</v>
      </c>
      <c r="K55" s="23">
        <f t="shared" si="4"/>
        <v>0</v>
      </c>
      <c r="L55" s="8"/>
    </row>
    <row r="56" spans="1:12" ht="12.75">
      <c r="A56" s="440"/>
      <c r="B56" s="24">
        <v>61357</v>
      </c>
      <c r="C56" s="473" t="s">
        <v>179</v>
      </c>
      <c r="D56" s="355"/>
      <c r="E56" s="357"/>
      <c r="F56" s="355"/>
      <c r="G56" s="356"/>
      <c r="H56" s="336"/>
      <c r="I56" s="337"/>
      <c r="J56" s="22">
        <f t="shared" si="4"/>
        <v>0</v>
      </c>
      <c r="K56" s="23">
        <f t="shared" si="4"/>
        <v>0</v>
      </c>
      <c r="L56" s="8"/>
    </row>
    <row r="57" spans="1:12" ht="12.75">
      <c r="A57" s="440"/>
      <c r="B57" s="24">
        <v>61551</v>
      </c>
      <c r="C57" s="473" t="s">
        <v>16</v>
      </c>
      <c r="D57" s="355"/>
      <c r="E57" s="357"/>
      <c r="F57" s="355"/>
      <c r="G57" s="356"/>
      <c r="H57" s="336"/>
      <c r="I57" s="337"/>
      <c r="J57" s="22">
        <f t="shared" si="4"/>
        <v>0</v>
      </c>
      <c r="K57" s="23">
        <f t="shared" si="4"/>
        <v>0</v>
      </c>
      <c r="L57" s="8"/>
    </row>
    <row r="58" spans="1:12" ht="12.75">
      <c r="A58" s="440"/>
      <c r="B58" s="24">
        <v>61562</v>
      </c>
      <c r="C58" s="473" t="s">
        <v>17</v>
      </c>
      <c r="D58" s="355"/>
      <c r="E58" s="357"/>
      <c r="F58" s="355"/>
      <c r="G58" s="356"/>
      <c r="H58" s="336"/>
      <c r="I58" s="337"/>
      <c r="J58" s="22">
        <f t="shared" si="4"/>
        <v>0</v>
      </c>
      <c r="K58" s="23">
        <f t="shared" si="4"/>
        <v>0</v>
      </c>
      <c r="L58" s="8"/>
    </row>
    <row r="59" spans="1:12" ht="12.75">
      <c r="A59" s="440"/>
      <c r="B59" s="24">
        <v>61681</v>
      </c>
      <c r="C59" s="473" t="s">
        <v>18</v>
      </c>
      <c r="D59" s="336"/>
      <c r="E59" s="346"/>
      <c r="F59" s="336"/>
      <c r="G59" s="337"/>
      <c r="H59" s="336"/>
      <c r="I59" s="337"/>
      <c r="J59" s="22">
        <f t="shared" si="4"/>
        <v>0</v>
      </c>
      <c r="K59" s="23">
        <f t="shared" si="4"/>
        <v>0</v>
      </c>
      <c r="L59" s="8"/>
    </row>
    <row r="60" spans="1:12" ht="12.75">
      <c r="A60" s="440"/>
      <c r="B60" s="24">
        <v>62</v>
      </c>
      <c r="C60" s="473" t="s">
        <v>187</v>
      </c>
      <c r="D60" s="336"/>
      <c r="E60" s="346"/>
      <c r="F60" s="336"/>
      <c r="G60" s="337"/>
      <c r="H60" s="336"/>
      <c r="I60" s="337"/>
      <c r="J60" s="22">
        <f t="shared" si="4"/>
        <v>0</v>
      </c>
      <c r="K60" s="23">
        <f t="shared" si="4"/>
        <v>0</v>
      </c>
      <c r="L60" s="8"/>
    </row>
    <row r="61" spans="1:12" ht="12.75">
      <c r="A61" s="440"/>
      <c r="B61" s="24">
        <v>621</v>
      </c>
      <c r="C61" s="473" t="s">
        <v>176</v>
      </c>
      <c r="D61" s="336"/>
      <c r="E61" s="346"/>
      <c r="F61" s="336"/>
      <c r="G61" s="337"/>
      <c r="H61" s="336"/>
      <c r="I61" s="337"/>
      <c r="J61" s="22">
        <f t="shared" si="4"/>
        <v>0</v>
      </c>
      <c r="K61" s="23">
        <f t="shared" si="4"/>
        <v>0</v>
      </c>
      <c r="L61" s="8"/>
    </row>
    <row r="62" spans="1:12" ht="12.75">
      <c r="A62" s="440"/>
      <c r="B62" s="24">
        <v>62113</v>
      </c>
      <c r="C62" s="473" t="s">
        <v>263</v>
      </c>
      <c r="D62" s="355"/>
      <c r="E62" s="357"/>
      <c r="F62" s="355"/>
      <c r="G62" s="356"/>
      <c r="H62" s="336"/>
      <c r="I62" s="337"/>
      <c r="J62" s="22">
        <f>D62+F62+H62</f>
        <v>0</v>
      </c>
      <c r="K62" s="23">
        <f>E62+G62+I62</f>
        <v>0</v>
      </c>
      <c r="L62" s="8"/>
    </row>
    <row r="63" spans="1:12" ht="12.75">
      <c r="A63" s="440"/>
      <c r="B63" s="24">
        <v>6223</v>
      </c>
      <c r="C63" s="473" t="s">
        <v>180</v>
      </c>
      <c r="D63" s="355"/>
      <c r="E63" s="357"/>
      <c r="F63" s="355"/>
      <c r="G63" s="356"/>
      <c r="H63" s="336"/>
      <c r="I63" s="337"/>
      <c r="J63" s="22">
        <f>D63+F63+H63</f>
        <v>0</v>
      </c>
      <c r="K63" s="23">
        <f>E63+G63+I63</f>
        <v>0</v>
      </c>
      <c r="L63" s="8"/>
    </row>
    <row r="64" spans="1:12" ht="30" customHeight="1">
      <c r="A64" s="440"/>
      <c r="B64" s="607">
        <v>62421</v>
      </c>
      <c r="C64" s="601" t="s">
        <v>19</v>
      </c>
      <c r="D64" s="22"/>
      <c r="E64" s="358"/>
      <c r="F64" s="22"/>
      <c r="G64" s="358"/>
      <c r="H64" s="359" t="s">
        <v>197</v>
      </c>
      <c r="I64" s="360" t="s">
        <v>197</v>
      </c>
      <c r="J64" s="355"/>
      <c r="K64" s="356"/>
      <c r="L64" s="8"/>
    </row>
    <row r="65" spans="1:12" ht="12.75">
      <c r="A65" s="440"/>
      <c r="B65" s="607"/>
      <c r="C65" s="601"/>
      <c r="D65" s="336"/>
      <c r="E65" s="346"/>
      <c r="F65" s="336"/>
      <c r="G65" s="346"/>
      <c r="H65" s="336"/>
      <c r="I65" s="337"/>
      <c r="J65" s="22">
        <f>D65+F65+H65</f>
        <v>0</v>
      </c>
      <c r="K65" s="23">
        <f>E65+G65+I65</f>
        <v>0</v>
      </c>
      <c r="L65" s="8"/>
    </row>
    <row r="66" spans="1:12" ht="12.75">
      <c r="A66" s="440"/>
      <c r="B66" s="24">
        <v>628</v>
      </c>
      <c r="C66" s="473" t="s">
        <v>239</v>
      </c>
      <c r="D66" s="336"/>
      <c r="E66" s="346"/>
      <c r="F66" s="355"/>
      <c r="G66" s="356"/>
      <c r="H66" s="355"/>
      <c r="I66" s="356"/>
      <c r="J66" s="22">
        <f>D66+F66+H66</f>
        <v>0</v>
      </c>
      <c r="K66" s="23">
        <f>E66+G66+I66</f>
        <v>0</v>
      </c>
      <c r="L66" s="8"/>
    </row>
    <row r="67" spans="1:12" ht="12.75">
      <c r="A67" s="440"/>
      <c r="B67" s="24">
        <v>6281</v>
      </c>
      <c r="C67" s="611" t="s">
        <v>188</v>
      </c>
      <c r="D67" s="405">
        <v>0.7</v>
      </c>
      <c r="E67" s="406">
        <v>0.7</v>
      </c>
      <c r="F67" s="405">
        <v>0.3</v>
      </c>
      <c r="G67" s="407">
        <v>0.3</v>
      </c>
      <c r="H67" s="408"/>
      <c r="I67" s="409"/>
      <c r="J67" s="408"/>
      <c r="K67" s="409"/>
      <c r="L67" s="8"/>
    </row>
    <row r="68" spans="1:12" ht="12.75">
      <c r="A68" s="440"/>
      <c r="B68" s="24"/>
      <c r="C68" s="611"/>
      <c r="D68" s="538">
        <f>+IF($J69=0,"",D69/$J69)</f>
      </c>
      <c r="E68" s="539">
        <f>+IF($K69=0,"",E69/$K69)</f>
      </c>
      <c r="F68" s="538">
        <f>+IF($J69=0,"",F69/$J69)</f>
      </c>
      <c r="G68" s="539">
        <f>+IF($K69=0,"",G69/$K69)</f>
      </c>
      <c r="H68" s="414"/>
      <c r="I68" s="415"/>
      <c r="J68" s="414"/>
      <c r="K68" s="415"/>
      <c r="L68" s="8"/>
    </row>
    <row r="69" spans="1:12" ht="12.75">
      <c r="A69" s="440"/>
      <c r="B69" s="24"/>
      <c r="C69" s="611"/>
      <c r="D69" s="336"/>
      <c r="E69" s="346"/>
      <c r="F69" s="336"/>
      <c r="G69" s="337"/>
      <c r="H69" s="355"/>
      <c r="I69" s="356"/>
      <c r="J69" s="22">
        <f>D69+F69+H69</f>
        <v>0</v>
      </c>
      <c r="K69" s="23">
        <f>E69+G69+I69</f>
        <v>0</v>
      </c>
      <c r="L69" s="8"/>
    </row>
    <row r="70" spans="1:12" ht="12.75">
      <c r="A70" s="440"/>
      <c r="B70" s="24">
        <v>6283</v>
      </c>
      <c r="C70" s="611" t="s">
        <v>189</v>
      </c>
      <c r="D70" s="405">
        <v>0.7</v>
      </c>
      <c r="E70" s="406">
        <v>0.7</v>
      </c>
      <c r="F70" s="405">
        <v>0.3</v>
      </c>
      <c r="G70" s="407">
        <v>0.3</v>
      </c>
      <c r="H70" s="408"/>
      <c r="I70" s="409"/>
      <c r="J70" s="408"/>
      <c r="K70" s="409"/>
      <c r="L70" s="8"/>
    </row>
    <row r="71" spans="1:12" ht="12.75">
      <c r="A71" s="440"/>
      <c r="B71" s="24"/>
      <c r="C71" s="611"/>
      <c r="D71" s="538">
        <f>+IF($J72=0,"",D72/$J72)</f>
      </c>
      <c r="E71" s="539">
        <f>+IF($K72=0,"",E72/$K72)</f>
      </c>
      <c r="F71" s="538">
        <f>+IF($J72=0,"",F72/$J72)</f>
      </c>
      <c r="G71" s="539">
        <f>+IF($K72=0,"",G72/$K72)</f>
      </c>
      <c r="H71" s="414"/>
      <c r="I71" s="415"/>
      <c r="J71" s="414"/>
      <c r="K71" s="415"/>
      <c r="L71" s="8"/>
    </row>
    <row r="72" spans="1:12" ht="12.75">
      <c r="A72" s="440"/>
      <c r="B72" s="24"/>
      <c r="C72" s="611"/>
      <c r="D72" s="336"/>
      <c r="E72" s="346"/>
      <c r="F72" s="336"/>
      <c r="G72" s="337"/>
      <c r="H72" s="355"/>
      <c r="I72" s="356"/>
      <c r="J72" s="22">
        <f aca="true" t="shared" si="5" ref="J72:K74">D72+F72+H72</f>
        <v>0</v>
      </c>
      <c r="K72" s="23">
        <f t="shared" si="5"/>
        <v>0</v>
      </c>
      <c r="L72" s="8"/>
    </row>
    <row r="73" spans="1:12" ht="12.75">
      <c r="A73" s="440"/>
      <c r="B73" s="24">
        <v>6288</v>
      </c>
      <c r="C73" s="473" t="s">
        <v>203</v>
      </c>
      <c r="D73" s="336"/>
      <c r="E73" s="346"/>
      <c r="F73" s="336"/>
      <c r="G73" s="337"/>
      <c r="H73" s="336"/>
      <c r="I73" s="346"/>
      <c r="J73" s="22">
        <f t="shared" si="5"/>
        <v>0</v>
      </c>
      <c r="K73" s="23">
        <f t="shared" si="5"/>
        <v>0</v>
      </c>
      <c r="L73" s="8"/>
    </row>
    <row r="74" spans="1:12" ht="25.5">
      <c r="A74" s="440"/>
      <c r="B74" s="24">
        <v>631</v>
      </c>
      <c r="C74" s="473" t="s">
        <v>20</v>
      </c>
      <c r="D74" s="336"/>
      <c r="E74" s="346"/>
      <c r="F74" s="336"/>
      <c r="G74" s="337"/>
      <c r="H74" s="336"/>
      <c r="I74" s="337"/>
      <c r="J74" s="22">
        <f t="shared" si="5"/>
        <v>0</v>
      </c>
      <c r="K74" s="23">
        <f t="shared" si="5"/>
        <v>0</v>
      </c>
      <c r="L74" s="8"/>
    </row>
    <row r="75" spans="1:12" ht="12.75" customHeight="1">
      <c r="A75" s="440"/>
      <c r="B75" s="24"/>
      <c r="C75" s="617" t="s">
        <v>272</v>
      </c>
      <c r="D75" s="410">
        <v>0.7</v>
      </c>
      <c r="E75" s="411">
        <v>0.7</v>
      </c>
      <c r="F75" s="410">
        <v>0.3</v>
      </c>
      <c r="G75" s="412">
        <v>0.3</v>
      </c>
      <c r="H75" s="416"/>
      <c r="I75" s="417"/>
      <c r="J75" s="418"/>
      <c r="K75" s="419"/>
      <c r="L75" s="8"/>
    </row>
    <row r="76" spans="1:12" ht="12.75">
      <c r="A76" s="440"/>
      <c r="B76" s="24"/>
      <c r="C76" s="618"/>
      <c r="D76" s="538">
        <f>+IF($J77=0,"",D77/$J77)</f>
      </c>
      <c r="E76" s="539">
        <f>+IF($K77=0,"",E77/$K77)</f>
      </c>
      <c r="F76" s="538">
        <f>+IF($J77=0,"",F77/$J77)</f>
      </c>
      <c r="G76" s="539">
        <f>+IF($K77=0,"",G77/$K77)</f>
      </c>
      <c r="H76" s="418"/>
      <c r="I76" s="420"/>
      <c r="J76" s="418"/>
      <c r="K76" s="419"/>
      <c r="L76" s="8"/>
    </row>
    <row r="77" spans="1:12" ht="12.75">
      <c r="A77" s="440"/>
      <c r="B77" s="24"/>
      <c r="C77" s="619"/>
      <c r="D77" s="378"/>
      <c r="E77" s="379"/>
      <c r="F77" s="378"/>
      <c r="G77" s="380"/>
      <c r="H77" s="381"/>
      <c r="I77" s="382"/>
      <c r="J77" s="384">
        <f>D77+F77+H77</f>
        <v>0</v>
      </c>
      <c r="K77" s="385">
        <f>E77+G77+I77</f>
        <v>0</v>
      </c>
      <c r="L77" s="8"/>
    </row>
    <row r="78" spans="1:12" ht="15" customHeight="1">
      <c r="A78" s="440"/>
      <c r="B78" s="24"/>
      <c r="C78" s="608" t="s">
        <v>262</v>
      </c>
      <c r="D78" s="416"/>
      <c r="E78" s="417"/>
      <c r="F78" s="410">
        <v>0.3</v>
      </c>
      <c r="G78" s="412">
        <v>0.3</v>
      </c>
      <c r="H78" s="410">
        <v>0.7</v>
      </c>
      <c r="I78" s="412">
        <v>0.7</v>
      </c>
      <c r="J78" s="381"/>
      <c r="K78" s="383"/>
      <c r="L78" s="8"/>
    </row>
    <row r="79" spans="1:12" ht="15" customHeight="1">
      <c r="A79" s="440"/>
      <c r="B79" s="24"/>
      <c r="C79" s="608"/>
      <c r="D79" s="418"/>
      <c r="E79" s="420"/>
      <c r="F79" s="538">
        <f>+IF($J80=0,"",F80/$J80)</f>
      </c>
      <c r="G79" s="539">
        <f>+IF($K80=0,"",G80/$K80)</f>
      </c>
      <c r="H79" s="538">
        <f>+IF($J80=0,"",H80/$J80)</f>
      </c>
      <c r="I79" s="539">
        <f>+IF($K80=0,"",I80/$K80)</f>
      </c>
      <c r="J79" s="381"/>
      <c r="K79" s="383"/>
      <c r="L79" s="8"/>
    </row>
    <row r="80" spans="1:12" ht="12.75">
      <c r="A80" s="440"/>
      <c r="B80" s="24"/>
      <c r="C80" s="608"/>
      <c r="D80" s="381"/>
      <c r="E80" s="382"/>
      <c r="F80" s="378"/>
      <c r="G80" s="380"/>
      <c r="H80" s="378"/>
      <c r="I80" s="380"/>
      <c r="J80" s="384">
        <f>D80+F80+H80</f>
        <v>0</v>
      </c>
      <c r="K80" s="385">
        <f>E80+G80+I80</f>
        <v>0</v>
      </c>
      <c r="L80" s="8"/>
    </row>
    <row r="81" spans="1:12" ht="12.75">
      <c r="A81" s="440"/>
      <c r="B81" s="24">
        <v>633</v>
      </c>
      <c r="C81" s="473" t="s">
        <v>21</v>
      </c>
      <c r="D81" s="336"/>
      <c r="E81" s="346"/>
      <c r="F81" s="336"/>
      <c r="G81" s="337"/>
      <c r="H81" s="336"/>
      <c r="I81" s="337"/>
      <c r="J81" s="22">
        <f>D81+F81+H81</f>
        <v>0</v>
      </c>
      <c r="K81" s="23">
        <f>E81+G81+I81</f>
        <v>0</v>
      </c>
      <c r="L81" s="8"/>
    </row>
    <row r="82" spans="1:12" ht="12.75" customHeight="1">
      <c r="A82" s="440"/>
      <c r="B82" s="24"/>
      <c r="C82" s="617" t="s">
        <v>272</v>
      </c>
      <c r="D82" s="410">
        <v>0.7</v>
      </c>
      <c r="E82" s="411">
        <v>0.7</v>
      </c>
      <c r="F82" s="410">
        <v>0.3</v>
      </c>
      <c r="G82" s="412">
        <v>0.3</v>
      </c>
      <c r="H82" s="416"/>
      <c r="I82" s="417"/>
      <c r="J82" s="418"/>
      <c r="K82" s="419"/>
      <c r="L82" s="8"/>
    </row>
    <row r="83" spans="1:12" ht="12.75">
      <c r="A83" s="440"/>
      <c r="B83" s="24"/>
      <c r="C83" s="618"/>
      <c r="D83" s="538">
        <f>+IF($J84=0,"",D84/$J84)</f>
      </c>
      <c r="E83" s="539">
        <f>+IF($K84=0,"",E84/$K84)</f>
      </c>
      <c r="F83" s="538">
        <f>+IF($J84=0,"",F84/$J84)</f>
      </c>
      <c r="G83" s="539">
        <f>+IF($K84=0,"",G84/$K84)</f>
      </c>
      <c r="H83" s="418"/>
      <c r="I83" s="420"/>
      <c r="J83" s="418"/>
      <c r="K83" s="419"/>
      <c r="L83" s="8"/>
    </row>
    <row r="84" spans="1:12" ht="12.75">
      <c r="A84" s="440"/>
      <c r="B84" s="24"/>
      <c r="C84" s="619"/>
      <c r="D84" s="378"/>
      <c r="E84" s="379"/>
      <c r="F84" s="378"/>
      <c r="G84" s="380"/>
      <c r="H84" s="381"/>
      <c r="I84" s="382"/>
      <c r="J84" s="384">
        <f>D84+F84+H84</f>
        <v>0</v>
      </c>
      <c r="K84" s="385">
        <f>E84+G84+I84</f>
        <v>0</v>
      </c>
      <c r="L84" s="8"/>
    </row>
    <row r="85" spans="1:12" ht="15" customHeight="1">
      <c r="A85" s="440"/>
      <c r="B85" s="24"/>
      <c r="C85" s="608" t="s">
        <v>262</v>
      </c>
      <c r="D85" s="416"/>
      <c r="E85" s="417"/>
      <c r="F85" s="410">
        <v>0.3</v>
      </c>
      <c r="G85" s="412">
        <v>0.3</v>
      </c>
      <c r="H85" s="410">
        <v>0.7</v>
      </c>
      <c r="I85" s="412">
        <v>0.7</v>
      </c>
      <c r="J85" s="381"/>
      <c r="K85" s="383"/>
      <c r="L85" s="8"/>
    </row>
    <row r="86" spans="1:12" ht="15" customHeight="1">
      <c r="A86" s="440"/>
      <c r="B86" s="24"/>
      <c r="C86" s="608"/>
      <c r="D86" s="418"/>
      <c r="E86" s="420"/>
      <c r="F86" s="538">
        <f>+IF($J87=0,"",F87/$J87)</f>
      </c>
      <c r="G86" s="539">
        <f>+IF($K87=0,"",G87/$K87)</f>
      </c>
      <c r="H86" s="538">
        <f>+IF($J87=0,"",H87/$J87)</f>
      </c>
      <c r="I86" s="539">
        <f>+IF($K87=0,"",I87/$K87)</f>
      </c>
      <c r="J86" s="381"/>
      <c r="K86" s="383"/>
      <c r="L86" s="8"/>
    </row>
    <row r="87" spans="1:12" ht="12.75">
      <c r="A87" s="440"/>
      <c r="B87" s="24"/>
      <c r="C87" s="608"/>
      <c r="D87" s="381"/>
      <c r="E87" s="382"/>
      <c r="F87" s="378"/>
      <c r="G87" s="380"/>
      <c r="H87" s="378"/>
      <c r="I87" s="380"/>
      <c r="J87" s="384">
        <f>D87+F87+H87</f>
        <v>0</v>
      </c>
      <c r="K87" s="385">
        <f aca="true" t="shared" si="6" ref="J87:K89">E87+G87+I87</f>
        <v>0</v>
      </c>
      <c r="L87" s="8"/>
    </row>
    <row r="88" spans="1:12" ht="12.75">
      <c r="A88" s="440"/>
      <c r="B88" s="24">
        <v>635</v>
      </c>
      <c r="C88" s="473" t="s">
        <v>22</v>
      </c>
      <c r="D88" s="336"/>
      <c r="E88" s="346"/>
      <c r="F88" s="355"/>
      <c r="G88" s="356"/>
      <c r="H88" s="355"/>
      <c r="I88" s="356"/>
      <c r="J88" s="22">
        <f t="shared" si="6"/>
        <v>0</v>
      </c>
      <c r="K88" s="23">
        <f t="shared" si="6"/>
        <v>0</v>
      </c>
      <c r="L88" s="8"/>
    </row>
    <row r="89" spans="1:12" ht="13.5" thickBot="1">
      <c r="A89" s="440"/>
      <c r="B89" s="24">
        <v>637</v>
      </c>
      <c r="C89" s="474" t="s">
        <v>23</v>
      </c>
      <c r="D89" s="336"/>
      <c r="E89" s="346"/>
      <c r="F89" s="355"/>
      <c r="G89" s="356"/>
      <c r="H89" s="355"/>
      <c r="I89" s="356"/>
      <c r="J89" s="22">
        <f t="shared" si="6"/>
        <v>0</v>
      </c>
      <c r="K89" s="23">
        <f t="shared" si="6"/>
        <v>0</v>
      </c>
      <c r="L89" s="8"/>
    </row>
    <row r="90" spans="1:12" ht="12.75">
      <c r="A90" s="440"/>
      <c r="B90" s="404"/>
      <c r="C90" s="609" t="s">
        <v>7</v>
      </c>
      <c r="D90" s="595" t="s">
        <v>4</v>
      </c>
      <c r="E90" s="596"/>
      <c r="F90" s="595" t="s">
        <v>5</v>
      </c>
      <c r="G90" s="597"/>
      <c r="H90" s="595" t="s">
        <v>6</v>
      </c>
      <c r="I90" s="597"/>
      <c r="J90" s="595" t="s">
        <v>0</v>
      </c>
      <c r="K90" s="597"/>
      <c r="L90" s="8"/>
    </row>
    <row r="91" spans="1:12" s="455" customFormat="1" ht="26.25" thickBot="1">
      <c r="A91" s="454"/>
      <c r="B91" s="421"/>
      <c r="C91" s="610"/>
      <c r="D91" s="400" t="str">
        <f>IF('Page de garde'!$D$4="","Réel N-1 (ou anticipé N-1)","Réel "&amp;'Page de garde'!$D$4-1&amp;" (ou anticipé "&amp;'Page de garde'!$D$4-1&amp;")")</f>
        <v>Réel N-1 (ou anticipé N-1)</v>
      </c>
      <c r="E91" s="401" t="str">
        <f>IF('Page de garde'!$D$4="","Prévu N","Prévu "&amp;'Page de garde'!$D$4)</f>
        <v>Prévu N</v>
      </c>
      <c r="F91" s="400" t="str">
        <f>IF('Page de garde'!$D$4="","Réel N-1 (ou anticipé N-1)","Réel "&amp;'Page de garde'!$D$4-1&amp;" (ou anticipé "&amp;'Page de garde'!$D$4-1&amp;")")</f>
        <v>Réel N-1 (ou anticipé N-1)</v>
      </c>
      <c r="G91" s="402" t="str">
        <f>IF('Page de garde'!$D$4="","Prévu N","Prévu "&amp;'Page de garde'!$D$4)</f>
        <v>Prévu N</v>
      </c>
      <c r="H91" s="400" t="str">
        <f>IF('Page de garde'!$D$4="","Réel N-1 (ou anticipé N-1)","Réel "&amp;'Page de garde'!$D$4-1&amp;" (ou anticipé "&amp;'Page de garde'!$D$4-1&amp;")")</f>
        <v>Réel N-1 (ou anticipé N-1)</v>
      </c>
      <c r="I91" s="402" t="str">
        <f>IF('Page de garde'!$D$4="","Prévu N","Prévu "&amp;'Page de garde'!$D$4)</f>
        <v>Prévu N</v>
      </c>
      <c r="J91" s="400" t="str">
        <f>IF('Page de garde'!$D$4="","Réel N-1 (ou anticipé N-1)","Réel "&amp;'Page de garde'!$D$4-1&amp;" (ou anticipé "&amp;'Page de garde'!$D$4-1&amp;")")</f>
        <v>Réel N-1 (ou anticipé N-1)</v>
      </c>
      <c r="K91" s="402" t="str">
        <f>IF('Page de garde'!$D$4="","Prévu N","Prévu "&amp;'Page de garde'!$D$4)</f>
        <v>Prévu N</v>
      </c>
      <c r="L91" s="403"/>
    </row>
    <row r="92" spans="1:12" ht="12.75">
      <c r="A92" s="440"/>
      <c r="B92" s="404">
        <v>64</v>
      </c>
      <c r="C92" s="473" t="s">
        <v>24</v>
      </c>
      <c r="D92" s="338"/>
      <c r="E92" s="347"/>
      <c r="F92" s="338"/>
      <c r="G92" s="339"/>
      <c r="H92" s="338"/>
      <c r="I92" s="339"/>
      <c r="J92" s="18">
        <f aca="true" t="shared" si="7" ref="J92:K112">D92+F92+H92</f>
        <v>0</v>
      </c>
      <c r="K92" s="19">
        <f t="shared" si="7"/>
        <v>0</v>
      </c>
      <c r="L92" s="8"/>
    </row>
    <row r="93" spans="1:12" ht="12.75" customHeight="1">
      <c r="A93" s="440"/>
      <c r="B93" s="24"/>
      <c r="C93" s="617" t="s">
        <v>272</v>
      </c>
      <c r="D93" s="410">
        <v>0.7</v>
      </c>
      <c r="E93" s="411">
        <v>0.7</v>
      </c>
      <c r="F93" s="410">
        <v>0.3</v>
      </c>
      <c r="G93" s="412">
        <v>0.3</v>
      </c>
      <c r="H93" s="416"/>
      <c r="I93" s="417"/>
      <c r="J93" s="418"/>
      <c r="K93" s="419"/>
      <c r="L93" s="8"/>
    </row>
    <row r="94" spans="1:12" ht="12.75">
      <c r="A94" s="440"/>
      <c r="B94" s="24"/>
      <c r="C94" s="618"/>
      <c r="D94" s="538">
        <f>+IF($J95=0,"",D95/$J95)</f>
      </c>
      <c r="E94" s="539">
        <f>+IF($K95=0,"",E95/$K95)</f>
      </c>
      <c r="F94" s="538">
        <f>+IF($J95=0,"",F95/$J95)</f>
      </c>
      <c r="G94" s="539">
        <f>+IF($K95=0,"",G95/$K95)</f>
      </c>
      <c r="H94" s="418"/>
      <c r="I94" s="420"/>
      <c r="J94" s="418"/>
      <c r="K94" s="419"/>
      <c r="L94" s="8"/>
    </row>
    <row r="95" spans="1:12" ht="12.75">
      <c r="A95" s="440"/>
      <c r="B95" s="24"/>
      <c r="C95" s="619"/>
      <c r="D95" s="378"/>
      <c r="E95" s="379"/>
      <c r="F95" s="378"/>
      <c r="G95" s="380"/>
      <c r="H95" s="378"/>
      <c r="I95" s="379"/>
      <c r="J95" s="384">
        <f>D95+F95+H95</f>
        <v>0</v>
      </c>
      <c r="K95" s="385">
        <f>E95+G95+I95</f>
        <v>0</v>
      </c>
      <c r="L95" s="8"/>
    </row>
    <row r="96" spans="1:12" ht="15" customHeight="1">
      <c r="A96" s="440"/>
      <c r="B96" s="404"/>
      <c r="C96" s="608" t="s">
        <v>262</v>
      </c>
      <c r="D96" s="416"/>
      <c r="E96" s="417"/>
      <c r="F96" s="410">
        <v>0.3</v>
      </c>
      <c r="G96" s="412">
        <v>0.3</v>
      </c>
      <c r="H96" s="410">
        <v>0.7</v>
      </c>
      <c r="I96" s="412">
        <v>0.7</v>
      </c>
      <c r="J96" s="386"/>
      <c r="K96" s="387"/>
      <c r="L96" s="8"/>
    </row>
    <row r="97" spans="1:12" ht="15" customHeight="1">
      <c r="A97" s="440"/>
      <c r="B97" s="404"/>
      <c r="C97" s="608"/>
      <c r="D97" s="416"/>
      <c r="E97" s="417"/>
      <c r="F97" s="538">
        <f>+IF($J98=0,"",F98/$J98)</f>
      </c>
      <c r="G97" s="539">
        <f>+IF($K98=0,"",G98/$K98)</f>
      </c>
      <c r="H97" s="538">
        <f>+IF($J98=0,"",H98/$J98)</f>
      </c>
      <c r="I97" s="539">
        <f>+IF($K98=0,"",I98/$K98)</f>
      </c>
      <c r="J97" s="386"/>
      <c r="K97" s="387"/>
      <c r="L97" s="8"/>
    </row>
    <row r="98" spans="1:12" s="493" customFormat="1" ht="12.75">
      <c r="A98" s="537"/>
      <c r="B98" s="422"/>
      <c r="C98" s="608"/>
      <c r="D98" s="494"/>
      <c r="E98" s="536"/>
      <c r="F98" s="388"/>
      <c r="G98" s="390"/>
      <c r="H98" s="388"/>
      <c r="I98" s="390"/>
      <c r="J98" s="391">
        <f t="shared" si="7"/>
        <v>0</v>
      </c>
      <c r="K98" s="392">
        <f t="shared" si="7"/>
        <v>0</v>
      </c>
      <c r="L98" s="492"/>
    </row>
    <row r="99" spans="1:12" ht="12.75">
      <c r="A99" s="440"/>
      <c r="B99" s="404">
        <v>65</v>
      </c>
      <c r="C99" s="473" t="s">
        <v>25</v>
      </c>
      <c r="D99" s="334"/>
      <c r="E99" s="345"/>
      <c r="F99" s="353"/>
      <c r="G99" s="354"/>
      <c r="H99" s="353"/>
      <c r="I99" s="354"/>
      <c r="J99" s="20">
        <f t="shared" si="7"/>
        <v>0</v>
      </c>
      <c r="K99" s="21">
        <f t="shared" si="7"/>
        <v>0</v>
      </c>
      <c r="L99" s="8"/>
    </row>
    <row r="100" spans="1:12" ht="12.75">
      <c r="A100" s="440"/>
      <c r="B100" s="404">
        <v>66</v>
      </c>
      <c r="C100" s="473" t="s">
        <v>240</v>
      </c>
      <c r="D100" s="334"/>
      <c r="E100" s="345"/>
      <c r="F100" s="353"/>
      <c r="G100" s="354"/>
      <c r="H100" s="353"/>
      <c r="I100" s="354"/>
      <c r="J100" s="20">
        <f t="shared" si="7"/>
        <v>0</v>
      </c>
      <c r="K100" s="21">
        <f t="shared" si="7"/>
        <v>0</v>
      </c>
      <c r="L100" s="8"/>
    </row>
    <row r="101" spans="1:12" ht="16.5" customHeight="1">
      <c r="A101" s="440"/>
      <c r="B101" s="404">
        <v>6611</v>
      </c>
      <c r="C101" s="473" t="s">
        <v>204</v>
      </c>
      <c r="D101" s="334"/>
      <c r="E101" s="345"/>
      <c r="F101" s="353"/>
      <c r="G101" s="354"/>
      <c r="H101" s="334"/>
      <c r="I101" s="345"/>
      <c r="J101" s="20">
        <f>D101+F101+H101</f>
        <v>0</v>
      </c>
      <c r="K101" s="21">
        <f>E101+G101+I101</f>
        <v>0</v>
      </c>
      <c r="L101" s="8"/>
    </row>
    <row r="102" spans="1:12" ht="16.5" customHeight="1">
      <c r="A102" s="440"/>
      <c r="B102" s="404">
        <v>67</v>
      </c>
      <c r="C102" s="473" t="s">
        <v>90</v>
      </c>
      <c r="D102" s="334"/>
      <c r="E102" s="345"/>
      <c r="F102" s="334"/>
      <c r="G102" s="335"/>
      <c r="H102" s="334"/>
      <c r="I102" s="335"/>
      <c r="J102" s="20">
        <f>D102+F102+H102</f>
        <v>0</v>
      </c>
      <c r="K102" s="21">
        <f>E102+G102+I102</f>
        <v>0</v>
      </c>
      <c r="L102" s="8"/>
    </row>
    <row r="103" spans="1:12" ht="12.75">
      <c r="A103" s="440"/>
      <c r="B103" s="26">
        <v>6811</v>
      </c>
      <c r="C103" s="25" t="s">
        <v>27</v>
      </c>
      <c r="D103" s="334"/>
      <c r="E103" s="345"/>
      <c r="F103" s="334"/>
      <c r="G103" s="335"/>
      <c r="H103" s="334"/>
      <c r="I103" s="335"/>
      <c r="J103" s="20">
        <f t="shared" si="7"/>
        <v>0</v>
      </c>
      <c r="K103" s="21">
        <f t="shared" si="7"/>
        <v>0</v>
      </c>
      <c r="L103" s="8"/>
    </row>
    <row r="104" spans="1:12" ht="12.75">
      <c r="A104" s="440"/>
      <c r="B104" s="26">
        <v>6812</v>
      </c>
      <c r="C104" s="25" t="s">
        <v>28</v>
      </c>
      <c r="D104" s="334"/>
      <c r="E104" s="345"/>
      <c r="F104" s="334"/>
      <c r="G104" s="335"/>
      <c r="H104" s="334"/>
      <c r="I104" s="335"/>
      <c r="J104" s="20">
        <f t="shared" si="7"/>
        <v>0</v>
      </c>
      <c r="K104" s="21">
        <f t="shared" si="7"/>
        <v>0</v>
      </c>
      <c r="L104" s="8"/>
    </row>
    <row r="105" spans="1:12" ht="12.75">
      <c r="A105" s="440"/>
      <c r="B105" s="26">
        <v>6815</v>
      </c>
      <c r="C105" s="25" t="s">
        <v>29</v>
      </c>
      <c r="D105" s="334"/>
      <c r="E105" s="345"/>
      <c r="F105" s="334"/>
      <c r="G105" s="335"/>
      <c r="H105" s="334"/>
      <c r="I105" s="335"/>
      <c r="J105" s="20">
        <f t="shared" si="7"/>
        <v>0</v>
      </c>
      <c r="K105" s="21">
        <f t="shared" si="7"/>
        <v>0</v>
      </c>
      <c r="L105" s="8"/>
    </row>
    <row r="106" spans="1:12" ht="12.75">
      <c r="A106" s="440"/>
      <c r="B106" s="26">
        <v>6816</v>
      </c>
      <c r="C106" s="25" t="s">
        <v>30</v>
      </c>
      <c r="D106" s="334"/>
      <c r="E106" s="345"/>
      <c r="F106" s="334"/>
      <c r="G106" s="335"/>
      <c r="H106" s="334"/>
      <c r="I106" s="335"/>
      <c r="J106" s="20">
        <f t="shared" si="7"/>
        <v>0</v>
      </c>
      <c r="K106" s="21">
        <f t="shared" si="7"/>
        <v>0</v>
      </c>
      <c r="L106" s="8"/>
    </row>
    <row r="107" spans="1:12" ht="12.75">
      <c r="A107" s="440"/>
      <c r="B107" s="26">
        <v>6817</v>
      </c>
      <c r="C107" s="25" t="s">
        <v>31</v>
      </c>
      <c r="D107" s="334"/>
      <c r="E107" s="345"/>
      <c r="F107" s="334"/>
      <c r="G107" s="335"/>
      <c r="H107" s="334"/>
      <c r="I107" s="335"/>
      <c r="J107" s="20">
        <f t="shared" si="7"/>
        <v>0</v>
      </c>
      <c r="K107" s="21">
        <f t="shared" si="7"/>
        <v>0</v>
      </c>
      <c r="L107" s="8"/>
    </row>
    <row r="108" spans="1:12" ht="12.75">
      <c r="A108" s="440"/>
      <c r="B108" s="26">
        <v>686</v>
      </c>
      <c r="C108" s="25" t="s">
        <v>32</v>
      </c>
      <c r="D108" s="334"/>
      <c r="E108" s="345"/>
      <c r="F108" s="334"/>
      <c r="G108" s="335"/>
      <c r="H108" s="334"/>
      <c r="I108" s="335"/>
      <c r="J108" s="20">
        <f t="shared" si="7"/>
        <v>0</v>
      </c>
      <c r="K108" s="21">
        <f t="shared" si="7"/>
        <v>0</v>
      </c>
      <c r="L108" s="8"/>
    </row>
    <row r="109" spans="1:12" ht="12.75">
      <c r="A109" s="440"/>
      <c r="B109" s="26">
        <v>687</v>
      </c>
      <c r="C109" s="25" t="s">
        <v>33</v>
      </c>
      <c r="D109" s="334"/>
      <c r="E109" s="345"/>
      <c r="F109" s="334"/>
      <c r="G109" s="335"/>
      <c r="H109" s="334"/>
      <c r="I109" s="335"/>
      <c r="J109" s="20">
        <f t="shared" si="7"/>
        <v>0</v>
      </c>
      <c r="K109" s="21">
        <f t="shared" si="7"/>
        <v>0</v>
      </c>
      <c r="L109" s="8"/>
    </row>
    <row r="110" spans="1:12" s="493" customFormat="1" ht="12.75">
      <c r="A110" s="440"/>
      <c r="B110" s="422">
        <v>68741</v>
      </c>
      <c r="C110" s="27" t="s">
        <v>34</v>
      </c>
      <c r="D110" s="388"/>
      <c r="E110" s="389"/>
      <c r="F110" s="388"/>
      <c r="G110" s="390"/>
      <c r="H110" s="388"/>
      <c r="I110" s="390"/>
      <c r="J110" s="391">
        <f t="shared" si="7"/>
        <v>0</v>
      </c>
      <c r="K110" s="392">
        <f t="shared" si="7"/>
        <v>0</v>
      </c>
      <c r="L110" s="492"/>
    </row>
    <row r="111" spans="1:12" s="493" customFormat="1" ht="12.75">
      <c r="A111" s="440"/>
      <c r="B111" s="422">
        <v>68742</v>
      </c>
      <c r="C111" s="27" t="s">
        <v>35</v>
      </c>
      <c r="D111" s="388"/>
      <c r="E111" s="389"/>
      <c r="F111" s="388"/>
      <c r="G111" s="390"/>
      <c r="H111" s="388"/>
      <c r="I111" s="390"/>
      <c r="J111" s="391">
        <f t="shared" si="7"/>
        <v>0</v>
      </c>
      <c r="K111" s="392">
        <f t="shared" si="7"/>
        <v>0</v>
      </c>
      <c r="L111" s="492"/>
    </row>
    <row r="112" spans="1:12" ht="13.5" thickBot="1">
      <c r="A112" s="440"/>
      <c r="B112" s="26">
        <v>689</v>
      </c>
      <c r="C112" s="28" t="s">
        <v>332</v>
      </c>
      <c r="D112" s="336"/>
      <c r="E112" s="346"/>
      <c r="F112" s="336"/>
      <c r="G112" s="337"/>
      <c r="H112" s="336"/>
      <c r="I112" s="337"/>
      <c r="J112" s="22">
        <f t="shared" si="7"/>
        <v>0</v>
      </c>
      <c r="K112" s="23">
        <f t="shared" si="7"/>
        <v>0</v>
      </c>
      <c r="L112" s="8"/>
    </row>
    <row r="113" spans="1:12" ht="13.5" thickBot="1">
      <c r="A113" s="440"/>
      <c r="B113" s="29"/>
      <c r="C113" s="30" t="s">
        <v>36</v>
      </c>
      <c r="D113" s="31">
        <f aca="true" t="shared" si="8" ref="D113:K113">SUM(D21:D23,D26,D29:D32,D35,D38:D40,D43,D46:D50,D53:D63,D65:D66,D69,D72:D74,D81,D88:D89,D92,D99:D109,D112)</f>
        <v>0</v>
      </c>
      <c r="E113" s="32">
        <f t="shared" si="8"/>
        <v>0</v>
      </c>
      <c r="F113" s="423">
        <f t="shared" si="8"/>
        <v>0</v>
      </c>
      <c r="G113" s="424">
        <f t="shared" si="8"/>
        <v>0</v>
      </c>
      <c r="H113" s="423">
        <f t="shared" si="8"/>
        <v>0</v>
      </c>
      <c r="I113" s="424">
        <f t="shared" si="8"/>
        <v>0</v>
      </c>
      <c r="J113" s="423">
        <f t="shared" si="8"/>
        <v>0</v>
      </c>
      <c r="K113" s="424">
        <f t="shared" si="8"/>
        <v>0</v>
      </c>
      <c r="L113" s="8"/>
    </row>
    <row r="114" spans="1:12" ht="13.5" thickBot="1">
      <c r="A114" s="440"/>
      <c r="B114" s="26"/>
      <c r="C114" s="33" t="s">
        <v>37</v>
      </c>
      <c r="D114" s="486">
        <f aca="true" t="shared" si="9" ref="D114:I114">IF(D162&gt;D113,D162-D113,)</f>
        <v>0</v>
      </c>
      <c r="E114" s="487">
        <f t="shared" si="9"/>
        <v>0</v>
      </c>
      <c r="F114" s="488">
        <f t="shared" si="9"/>
        <v>0</v>
      </c>
      <c r="G114" s="489">
        <f t="shared" si="9"/>
        <v>0</v>
      </c>
      <c r="H114" s="488">
        <f t="shared" si="9"/>
        <v>0</v>
      </c>
      <c r="I114" s="489">
        <f t="shared" si="9"/>
        <v>0</v>
      </c>
      <c r="J114" s="34">
        <f>IF((D114+F114+H114)&lt;(D163+F163+H163),0,D114+F114+H114-D163-F163-H163)</f>
        <v>0</v>
      </c>
      <c r="K114" s="35">
        <f>IF((E114+G114+I114)&lt;(E163+G163+I163),0,E114+G114+I114-E163-G163-I163)</f>
        <v>0</v>
      </c>
      <c r="L114" s="8"/>
    </row>
    <row r="115" spans="1:12" ht="13.5" thickBot="1">
      <c r="A115" s="440"/>
      <c r="B115" s="29"/>
      <c r="C115" s="30" t="s">
        <v>38</v>
      </c>
      <c r="D115" s="31">
        <f>D114+D113</f>
        <v>0</v>
      </c>
      <c r="E115" s="32">
        <f aca="true" t="shared" si="10" ref="E115:K115">E114+E113</f>
        <v>0</v>
      </c>
      <c r="F115" s="423">
        <f t="shared" si="10"/>
        <v>0</v>
      </c>
      <c r="G115" s="424">
        <f t="shared" si="10"/>
        <v>0</v>
      </c>
      <c r="H115" s="423">
        <f t="shared" si="10"/>
        <v>0</v>
      </c>
      <c r="I115" s="424">
        <f t="shared" si="10"/>
        <v>0</v>
      </c>
      <c r="J115" s="423">
        <f t="shared" si="10"/>
        <v>0</v>
      </c>
      <c r="K115" s="424">
        <f t="shared" si="10"/>
        <v>0</v>
      </c>
      <c r="L115" s="8"/>
    </row>
    <row r="116" spans="1:12" ht="12.75">
      <c r="A116" s="440"/>
      <c r="B116" s="29"/>
      <c r="C116" s="26" t="s">
        <v>241</v>
      </c>
      <c r="D116" s="29"/>
      <c r="E116" s="29"/>
      <c r="F116" s="29"/>
      <c r="G116" s="29"/>
      <c r="H116" s="29"/>
      <c r="I116" s="29"/>
      <c r="J116" s="29"/>
      <c r="K116" s="29"/>
      <c r="L116" s="8"/>
    </row>
    <row r="117" spans="1:12" ht="13.5" thickBot="1">
      <c r="A117" s="440"/>
      <c r="B117" s="29"/>
      <c r="C117" s="425" t="s">
        <v>49</v>
      </c>
      <c r="D117" s="29"/>
      <c r="E117" s="29"/>
      <c r="F117" s="29"/>
      <c r="G117" s="29"/>
      <c r="H117" s="29"/>
      <c r="I117" s="29"/>
      <c r="J117" s="29"/>
      <c r="K117" s="29"/>
      <c r="L117" s="8"/>
    </row>
    <row r="118" spans="1:12" s="452" customFormat="1" ht="12.75">
      <c r="A118" s="440"/>
      <c r="B118" s="604" t="s">
        <v>178</v>
      </c>
      <c r="C118" s="605" t="s">
        <v>7</v>
      </c>
      <c r="D118" s="595" t="s">
        <v>4</v>
      </c>
      <c r="E118" s="597"/>
      <c r="F118" s="595" t="s">
        <v>5</v>
      </c>
      <c r="G118" s="597"/>
      <c r="H118" s="595" t="s">
        <v>6</v>
      </c>
      <c r="I118" s="597"/>
      <c r="J118" s="595" t="s">
        <v>0</v>
      </c>
      <c r="K118" s="597"/>
      <c r="L118" s="8"/>
    </row>
    <row r="119" spans="1:15" ht="26.25" thickBot="1">
      <c r="A119" s="440"/>
      <c r="B119" s="604"/>
      <c r="C119" s="606"/>
      <c r="D119" s="400" t="str">
        <f>IF('Page de garde'!$D$4="","Réel N-1 (ou anticipé N-1)","Réel "&amp;'Page de garde'!$D$4-1&amp;" (ou anticipé "&amp;'Page de garde'!$D$4-1&amp;")")</f>
        <v>Réel N-1 (ou anticipé N-1)</v>
      </c>
      <c r="E119" s="401" t="str">
        <f>IF('Page de garde'!$D$4="","Prévu N","Prévu "&amp;'Page de garde'!$D$4)</f>
        <v>Prévu N</v>
      </c>
      <c r="F119" s="400" t="str">
        <f>IF('Page de garde'!$D$4="","Réel N-1 (ou anticipé N-1)","Réel "&amp;'Page de garde'!$D$4-1&amp;" (ou anticipé "&amp;'Page de garde'!$D$4-1&amp;")")</f>
        <v>Réel N-1 (ou anticipé N-1)</v>
      </c>
      <c r="G119" s="402" t="str">
        <f>IF('Page de garde'!$D$4="","Prévu N","Prévu "&amp;'Page de garde'!$D$4)</f>
        <v>Prévu N</v>
      </c>
      <c r="H119" s="400" t="str">
        <f>IF('Page de garde'!$D$4="","Réel N-1 (ou anticipé N-1)","Réel "&amp;'Page de garde'!$D$4-1&amp;" (ou anticipé "&amp;'Page de garde'!$D$4-1&amp;")")</f>
        <v>Réel N-1 (ou anticipé N-1)</v>
      </c>
      <c r="I119" s="402" t="str">
        <f>IF('Page de garde'!$D$4="","Prévu N","Prévu "&amp;'Page de garde'!$D$4)</f>
        <v>Prévu N</v>
      </c>
      <c r="J119" s="400" t="str">
        <f>IF('Page de garde'!$D$4="","Réel N-1 (ou anticipé N-1)","Réel "&amp;'Page de garde'!$D$4-1&amp;" (ou anticipé "&amp;'Page de garde'!$D$4-1&amp;")")</f>
        <v>Réel N-1 (ou anticipé N-1)</v>
      </c>
      <c r="K119" s="402" t="str">
        <f>IF('Page de garde'!$D$4="","Prévu N","Prévu "&amp;'Page de garde'!$D$4)</f>
        <v>Prévu N</v>
      </c>
      <c r="L119" s="8"/>
      <c r="M119" s="452"/>
      <c r="N119" s="452"/>
      <c r="O119" s="452"/>
    </row>
    <row r="120" spans="1:15" ht="12.75">
      <c r="A120" s="440"/>
      <c r="B120" s="36"/>
      <c r="C120" s="82" t="s">
        <v>39</v>
      </c>
      <c r="D120" s="18">
        <f>SUM(D121:D122)+D132</f>
        <v>0</v>
      </c>
      <c r="E120" s="19">
        <f aca="true" t="shared" si="11" ref="E120:K120">SUM(E121:E122)+E132</f>
        <v>0</v>
      </c>
      <c r="F120" s="18">
        <f t="shared" si="11"/>
        <v>0</v>
      </c>
      <c r="G120" s="19">
        <f t="shared" si="11"/>
        <v>0</v>
      </c>
      <c r="H120" s="18">
        <f t="shared" si="11"/>
        <v>0</v>
      </c>
      <c r="I120" s="19">
        <f t="shared" si="11"/>
        <v>0</v>
      </c>
      <c r="J120" s="18">
        <f t="shared" si="11"/>
        <v>0</v>
      </c>
      <c r="K120" s="19">
        <f t="shared" si="11"/>
        <v>0</v>
      </c>
      <c r="L120" s="8"/>
      <c r="M120" s="37"/>
      <c r="N120" s="38"/>
      <c r="O120" s="452"/>
    </row>
    <row r="121" spans="1:15" ht="12.75">
      <c r="A121" s="440"/>
      <c r="B121" s="36">
        <v>732</v>
      </c>
      <c r="C121" s="472" t="s">
        <v>40</v>
      </c>
      <c r="D121" s="334"/>
      <c r="E121" s="335"/>
      <c r="F121" s="334"/>
      <c r="G121" s="335"/>
      <c r="H121" s="334"/>
      <c r="I121" s="335"/>
      <c r="J121" s="20">
        <f aca="true" t="shared" si="12" ref="J121:K131">D121+F121+H121</f>
        <v>0</v>
      </c>
      <c r="K121" s="21">
        <f t="shared" si="12"/>
        <v>0</v>
      </c>
      <c r="L121" s="8"/>
      <c r="M121" s="37"/>
      <c r="N121" s="38"/>
      <c r="O121" s="452"/>
    </row>
    <row r="122" spans="1:15" ht="12.75">
      <c r="A122" s="440"/>
      <c r="B122" s="36">
        <v>735</v>
      </c>
      <c r="C122" s="472" t="s">
        <v>41</v>
      </c>
      <c r="D122" s="20">
        <f aca="true" t="shared" si="13" ref="D122:I122">SUM(D123:D131)</f>
        <v>0</v>
      </c>
      <c r="E122" s="21">
        <f t="shared" si="13"/>
        <v>0</v>
      </c>
      <c r="F122" s="20">
        <f t="shared" si="13"/>
        <v>0</v>
      </c>
      <c r="G122" s="21">
        <f t="shared" si="13"/>
        <v>0</v>
      </c>
      <c r="H122" s="20">
        <f t="shared" si="13"/>
        <v>0</v>
      </c>
      <c r="I122" s="21">
        <f t="shared" si="13"/>
        <v>0</v>
      </c>
      <c r="J122" s="20">
        <f t="shared" si="12"/>
        <v>0</v>
      </c>
      <c r="K122" s="21">
        <f t="shared" si="12"/>
        <v>0</v>
      </c>
      <c r="L122" s="8"/>
      <c r="M122" s="37"/>
      <c r="N122" s="38"/>
      <c r="O122" s="452"/>
    </row>
    <row r="123" spans="1:15" ht="12.75">
      <c r="A123" s="440"/>
      <c r="B123" s="374">
        <v>7351</v>
      </c>
      <c r="C123" s="39" t="s">
        <v>328</v>
      </c>
      <c r="D123" s="388"/>
      <c r="E123" s="390"/>
      <c r="F123" s="388"/>
      <c r="G123" s="390"/>
      <c r="H123" s="388"/>
      <c r="I123" s="390"/>
      <c r="J123" s="391">
        <f t="shared" si="12"/>
        <v>0</v>
      </c>
      <c r="K123" s="392">
        <f t="shared" si="12"/>
        <v>0</v>
      </c>
      <c r="L123" s="8"/>
      <c r="M123" s="37"/>
      <c r="N123" s="38"/>
      <c r="O123" s="452"/>
    </row>
    <row r="124" spans="1:15" ht="12.75">
      <c r="A124" s="440"/>
      <c r="B124" s="374">
        <v>7351125</v>
      </c>
      <c r="C124" s="39" t="s">
        <v>260</v>
      </c>
      <c r="D124" s="388"/>
      <c r="E124" s="390"/>
      <c r="F124" s="388"/>
      <c r="G124" s="390"/>
      <c r="H124" s="388"/>
      <c r="I124" s="390"/>
      <c r="J124" s="391">
        <f t="shared" si="12"/>
        <v>0</v>
      </c>
      <c r="K124" s="392">
        <f t="shared" si="12"/>
        <v>0</v>
      </c>
      <c r="L124" s="8"/>
      <c r="M124" s="37"/>
      <c r="N124" s="38"/>
      <c r="O124" s="452"/>
    </row>
    <row r="125" spans="1:15" ht="12.75">
      <c r="A125" s="440"/>
      <c r="B125" s="374">
        <v>7352</v>
      </c>
      <c r="C125" s="39" t="s">
        <v>311</v>
      </c>
      <c r="D125" s="388"/>
      <c r="E125" s="390"/>
      <c r="F125" s="388"/>
      <c r="G125" s="390"/>
      <c r="H125" s="388"/>
      <c r="I125" s="390"/>
      <c r="J125" s="391">
        <f t="shared" si="12"/>
        <v>0</v>
      </c>
      <c r="K125" s="392">
        <f t="shared" si="12"/>
        <v>0</v>
      </c>
      <c r="L125" s="8"/>
      <c r="M125" s="37"/>
      <c r="N125" s="38"/>
      <c r="O125" s="452"/>
    </row>
    <row r="126" spans="1:15" ht="12.75">
      <c r="A126" s="440"/>
      <c r="B126" s="374">
        <v>7352121</v>
      </c>
      <c r="C126" s="39" t="s">
        <v>312</v>
      </c>
      <c r="D126" s="416"/>
      <c r="E126" s="417"/>
      <c r="F126" s="388"/>
      <c r="G126" s="390"/>
      <c r="H126" s="416"/>
      <c r="I126" s="417"/>
      <c r="J126" s="391">
        <f t="shared" si="12"/>
        <v>0</v>
      </c>
      <c r="K126" s="392">
        <f t="shared" si="12"/>
        <v>0</v>
      </c>
      <c r="L126" s="8"/>
      <c r="M126" s="37"/>
      <c r="N126" s="38"/>
      <c r="O126" s="452"/>
    </row>
    <row r="127" spans="1:15" ht="12.75">
      <c r="A127" s="440"/>
      <c r="B127" s="374">
        <v>7352122</v>
      </c>
      <c r="C127" s="39" t="s">
        <v>313</v>
      </c>
      <c r="D127" s="416"/>
      <c r="E127" s="417"/>
      <c r="F127" s="388"/>
      <c r="G127" s="390"/>
      <c r="H127" s="416"/>
      <c r="I127" s="417"/>
      <c r="J127" s="391">
        <f t="shared" si="12"/>
        <v>0</v>
      </c>
      <c r="K127" s="392">
        <f t="shared" si="12"/>
        <v>0</v>
      </c>
      <c r="L127" s="8"/>
      <c r="M127" s="37"/>
      <c r="N127" s="38"/>
      <c r="O127" s="452"/>
    </row>
    <row r="128" spans="1:15" ht="12.75">
      <c r="A128" s="440"/>
      <c r="B128" s="374">
        <v>7352282</v>
      </c>
      <c r="C128" s="39" t="s">
        <v>342</v>
      </c>
      <c r="D128" s="416"/>
      <c r="E128" s="417"/>
      <c r="F128" s="388"/>
      <c r="G128" s="390"/>
      <c r="H128" s="416"/>
      <c r="I128" s="417"/>
      <c r="J128" s="391">
        <f t="shared" si="12"/>
        <v>0</v>
      </c>
      <c r="K128" s="392">
        <f t="shared" si="12"/>
        <v>0</v>
      </c>
      <c r="L128" s="8"/>
      <c r="M128" s="37"/>
      <c r="N128" s="38"/>
      <c r="O128" s="452"/>
    </row>
    <row r="129" spans="1:15" ht="12.75">
      <c r="A129" s="440"/>
      <c r="B129" s="374">
        <v>7353</v>
      </c>
      <c r="C129" s="39" t="s">
        <v>314</v>
      </c>
      <c r="D129" s="388"/>
      <c r="E129" s="390"/>
      <c r="F129" s="388"/>
      <c r="G129" s="390"/>
      <c r="H129" s="388"/>
      <c r="I129" s="390"/>
      <c r="J129" s="391">
        <f t="shared" si="12"/>
        <v>0</v>
      </c>
      <c r="K129" s="392">
        <f t="shared" si="12"/>
        <v>0</v>
      </c>
      <c r="L129" s="8"/>
      <c r="M129" s="37"/>
      <c r="N129" s="38"/>
      <c r="O129" s="452"/>
    </row>
    <row r="130" spans="1:15" ht="12.75">
      <c r="A130" s="440"/>
      <c r="B130" s="374">
        <v>73532</v>
      </c>
      <c r="C130" s="39" t="s">
        <v>315</v>
      </c>
      <c r="D130" s="416"/>
      <c r="E130" s="417"/>
      <c r="F130" s="388"/>
      <c r="G130" s="390"/>
      <c r="H130" s="416"/>
      <c r="I130" s="417"/>
      <c r="J130" s="391">
        <f t="shared" si="12"/>
        <v>0</v>
      </c>
      <c r="K130" s="392">
        <f t="shared" si="12"/>
        <v>0</v>
      </c>
      <c r="L130" s="8"/>
      <c r="M130" s="37"/>
      <c r="N130" s="38"/>
      <c r="O130" s="452"/>
    </row>
    <row r="131" spans="1:15" ht="12.75">
      <c r="A131" s="440"/>
      <c r="B131" s="374">
        <v>7358</v>
      </c>
      <c r="C131" s="39" t="s">
        <v>261</v>
      </c>
      <c r="D131" s="388"/>
      <c r="E131" s="390"/>
      <c r="F131" s="388"/>
      <c r="G131" s="390"/>
      <c r="H131" s="388"/>
      <c r="I131" s="390"/>
      <c r="J131" s="391">
        <f t="shared" si="12"/>
        <v>0</v>
      </c>
      <c r="K131" s="392">
        <f t="shared" si="12"/>
        <v>0</v>
      </c>
      <c r="L131" s="8"/>
      <c r="M131" s="37"/>
      <c r="N131" s="38"/>
      <c r="O131" s="452"/>
    </row>
    <row r="132" spans="1:15" ht="12.75">
      <c r="A132" s="440"/>
      <c r="B132" s="36">
        <v>738</v>
      </c>
      <c r="C132" s="472" t="s">
        <v>42</v>
      </c>
      <c r="D132" s="334"/>
      <c r="E132" s="335"/>
      <c r="F132" s="334"/>
      <c r="G132" s="335"/>
      <c r="H132" s="334"/>
      <c r="I132" s="335"/>
      <c r="J132" s="20">
        <f aca="true" t="shared" si="14" ref="J132:K147">D132+F132+H132</f>
        <v>0</v>
      </c>
      <c r="K132" s="21">
        <f aca="true" t="shared" si="15" ref="K132:K138">E132+G132+I132</f>
        <v>0</v>
      </c>
      <c r="L132" s="8"/>
      <c r="M132" s="457"/>
      <c r="N132" s="458"/>
      <c r="O132" s="452"/>
    </row>
    <row r="133" spans="1:15" ht="12.75">
      <c r="A133" s="440"/>
      <c r="B133" s="36"/>
      <c r="C133" s="40" t="s">
        <v>43</v>
      </c>
      <c r="D133" s="18">
        <f aca="true" t="shared" si="16" ref="D133:I133">SUM(D134:D144)</f>
        <v>0</v>
      </c>
      <c r="E133" s="19">
        <f t="shared" si="16"/>
        <v>0</v>
      </c>
      <c r="F133" s="18">
        <f t="shared" si="16"/>
        <v>0</v>
      </c>
      <c r="G133" s="19">
        <f t="shared" si="16"/>
        <v>0</v>
      </c>
      <c r="H133" s="18">
        <f t="shared" si="16"/>
        <v>0</v>
      </c>
      <c r="I133" s="19">
        <f t="shared" si="16"/>
        <v>0</v>
      </c>
      <c r="J133" s="20">
        <f>D133+F133+H133</f>
        <v>0</v>
      </c>
      <c r="K133" s="21">
        <f t="shared" si="15"/>
        <v>0</v>
      </c>
      <c r="L133" s="8"/>
      <c r="M133" s="457"/>
      <c r="N133" s="458"/>
      <c r="O133" s="452"/>
    </row>
    <row r="134" spans="1:15" ht="12.75">
      <c r="A134" s="440"/>
      <c r="B134" s="36">
        <v>70</v>
      </c>
      <c r="C134" s="362" t="s">
        <v>195</v>
      </c>
      <c r="D134" s="334"/>
      <c r="E134" s="335"/>
      <c r="F134" s="334"/>
      <c r="G134" s="335"/>
      <c r="H134" s="334"/>
      <c r="I134" s="335"/>
      <c r="J134" s="20">
        <f t="shared" si="14"/>
        <v>0</v>
      </c>
      <c r="K134" s="21">
        <f t="shared" si="15"/>
        <v>0</v>
      </c>
      <c r="L134" s="8"/>
      <c r="M134" s="37"/>
      <c r="N134" s="38"/>
      <c r="O134" s="452"/>
    </row>
    <row r="135" spans="1:15" ht="12.75">
      <c r="A135" s="440"/>
      <c r="B135" s="36">
        <v>71</v>
      </c>
      <c r="C135" s="362" t="s">
        <v>126</v>
      </c>
      <c r="D135" s="334"/>
      <c r="E135" s="335"/>
      <c r="F135" s="334"/>
      <c r="G135" s="335"/>
      <c r="H135" s="334"/>
      <c r="I135" s="335"/>
      <c r="J135" s="20">
        <f t="shared" si="14"/>
        <v>0</v>
      </c>
      <c r="K135" s="21">
        <f t="shared" si="15"/>
        <v>0</v>
      </c>
      <c r="L135" s="8"/>
      <c r="M135" s="37"/>
      <c r="N135" s="38"/>
      <c r="O135" s="452"/>
    </row>
    <row r="136" spans="1:15" ht="12.75">
      <c r="A136" s="440"/>
      <c r="B136" s="36">
        <v>72</v>
      </c>
      <c r="C136" s="362" t="s">
        <v>101</v>
      </c>
      <c r="D136" s="334"/>
      <c r="E136" s="335"/>
      <c r="F136" s="334"/>
      <c r="G136" s="335"/>
      <c r="H136" s="334"/>
      <c r="I136" s="335"/>
      <c r="J136" s="20">
        <f t="shared" si="14"/>
        <v>0</v>
      </c>
      <c r="K136" s="21">
        <f t="shared" si="15"/>
        <v>0</v>
      </c>
      <c r="L136" s="8"/>
      <c r="M136" s="37"/>
      <c r="N136" s="38"/>
      <c r="O136" s="452"/>
    </row>
    <row r="137" spans="1:15" ht="12.75">
      <c r="A137" s="440"/>
      <c r="B137" s="36">
        <v>74</v>
      </c>
      <c r="C137" s="362" t="s">
        <v>102</v>
      </c>
      <c r="D137" s="334"/>
      <c r="E137" s="335"/>
      <c r="F137" s="334"/>
      <c r="G137" s="335"/>
      <c r="H137" s="334"/>
      <c r="I137" s="335"/>
      <c r="J137" s="20">
        <f t="shared" si="14"/>
        <v>0</v>
      </c>
      <c r="K137" s="21">
        <f t="shared" si="15"/>
        <v>0</v>
      </c>
      <c r="L137" s="8"/>
      <c r="M137" s="41"/>
      <c r="N137" s="42"/>
      <c r="O137" s="452"/>
    </row>
    <row r="138" spans="1:13" ht="12.75">
      <c r="A138" s="440"/>
      <c r="B138" s="36">
        <v>75</v>
      </c>
      <c r="C138" s="362" t="s">
        <v>103</v>
      </c>
      <c r="D138" s="334"/>
      <c r="E138" s="335"/>
      <c r="F138" s="334"/>
      <c r="G138" s="335"/>
      <c r="H138" s="334"/>
      <c r="I138" s="335"/>
      <c r="J138" s="20">
        <f t="shared" si="14"/>
        <v>0</v>
      </c>
      <c r="K138" s="21">
        <f t="shared" si="15"/>
        <v>0</v>
      </c>
      <c r="L138" s="8"/>
      <c r="M138" s="43"/>
    </row>
    <row r="139" spans="1:13" ht="12.75">
      <c r="A139" s="440"/>
      <c r="B139" s="36">
        <v>603</v>
      </c>
      <c r="C139" s="362" t="s">
        <v>104</v>
      </c>
      <c r="D139" s="338"/>
      <c r="E139" s="339"/>
      <c r="F139" s="338"/>
      <c r="G139" s="339"/>
      <c r="H139" s="338"/>
      <c r="I139" s="339"/>
      <c r="J139" s="20">
        <f t="shared" si="14"/>
        <v>0</v>
      </c>
      <c r="K139" s="21">
        <f t="shared" si="14"/>
        <v>0</v>
      </c>
      <c r="L139" s="8"/>
      <c r="M139" s="43"/>
    </row>
    <row r="140" spans="1:13" ht="12.75">
      <c r="A140" s="440"/>
      <c r="B140" s="36" t="s">
        <v>198</v>
      </c>
      <c r="C140" s="362" t="s">
        <v>316</v>
      </c>
      <c r="D140" s="338"/>
      <c r="E140" s="339"/>
      <c r="F140" s="338"/>
      <c r="G140" s="339"/>
      <c r="H140" s="338"/>
      <c r="I140" s="339"/>
      <c r="J140" s="20">
        <f t="shared" si="14"/>
        <v>0</v>
      </c>
      <c r="K140" s="21">
        <f t="shared" si="14"/>
        <v>0</v>
      </c>
      <c r="L140" s="8"/>
      <c r="M140" s="43"/>
    </row>
    <row r="141" spans="1:13" ht="12.75">
      <c r="A141" s="440"/>
      <c r="B141" s="36" t="s">
        <v>200</v>
      </c>
      <c r="C141" s="362" t="s">
        <v>199</v>
      </c>
      <c r="D141" s="338"/>
      <c r="E141" s="339"/>
      <c r="F141" s="338"/>
      <c r="G141" s="339"/>
      <c r="H141" s="338"/>
      <c r="I141" s="339"/>
      <c r="J141" s="20">
        <f t="shared" si="14"/>
        <v>0</v>
      </c>
      <c r="K141" s="21">
        <f t="shared" si="14"/>
        <v>0</v>
      </c>
      <c r="L141" s="8"/>
      <c r="M141" s="43"/>
    </row>
    <row r="142" spans="1:13" ht="12.75">
      <c r="A142" s="440"/>
      <c r="B142" s="36" t="s">
        <v>109</v>
      </c>
      <c r="C142" s="362" t="s">
        <v>201</v>
      </c>
      <c r="D142" s="338"/>
      <c r="E142" s="339"/>
      <c r="F142" s="338"/>
      <c r="G142" s="339"/>
      <c r="H142" s="338"/>
      <c r="I142" s="339"/>
      <c r="J142" s="20">
        <f t="shared" si="14"/>
        <v>0</v>
      </c>
      <c r="K142" s="21">
        <f t="shared" si="14"/>
        <v>0</v>
      </c>
      <c r="L142" s="8"/>
      <c r="M142" s="43"/>
    </row>
    <row r="143" spans="1:13" ht="12.75">
      <c r="A143" s="440"/>
      <c r="B143" s="36">
        <v>6489</v>
      </c>
      <c r="C143" s="362" t="s">
        <v>111</v>
      </c>
      <c r="D143" s="338"/>
      <c r="E143" s="339"/>
      <c r="F143" s="338"/>
      <c r="G143" s="339"/>
      <c r="H143" s="338"/>
      <c r="I143" s="339"/>
      <c r="J143" s="20">
        <f t="shared" si="14"/>
        <v>0</v>
      </c>
      <c r="K143" s="21">
        <f t="shared" si="14"/>
        <v>0</v>
      </c>
      <c r="L143" s="8"/>
      <c r="M143" s="43"/>
    </row>
    <row r="144" spans="1:13" ht="12.75">
      <c r="A144" s="440"/>
      <c r="B144" s="36">
        <v>6611</v>
      </c>
      <c r="C144" s="362" t="s">
        <v>144</v>
      </c>
      <c r="D144" s="338"/>
      <c r="E144" s="339"/>
      <c r="F144" s="338"/>
      <c r="G144" s="339"/>
      <c r="H144" s="338"/>
      <c r="I144" s="339"/>
      <c r="J144" s="20">
        <f t="shared" si="14"/>
        <v>0</v>
      </c>
      <c r="K144" s="21">
        <f t="shared" si="14"/>
        <v>0</v>
      </c>
      <c r="L144" s="8"/>
      <c r="M144" s="43"/>
    </row>
    <row r="145" spans="1:13" ht="12.75">
      <c r="A145" s="440"/>
      <c r="B145" s="36"/>
      <c r="C145" s="44" t="s">
        <v>181</v>
      </c>
      <c r="D145" s="18">
        <f aca="true" t="shared" si="17" ref="D145:I145">SUM(D146:D161)-D158-D159</f>
        <v>0</v>
      </c>
      <c r="E145" s="19">
        <f t="shared" si="17"/>
        <v>0</v>
      </c>
      <c r="F145" s="18">
        <f t="shared" si="17"/>
        <v>0</v>
      </c>
      <c r="G145" s="19">
        <f t="shared" si="17"/>
        <v>0</v>
      </c>
      <c r="H145" s="18">
        <f t="shared" si="17"/>
        <v>0</v>
      </c>
      <c r="I145" s="19">
        <f t="shared" si="17"/>
        <v>0</v>
      </c>
      <c r="J145" s="20">
        <f>D145+F145+H145</f>
        <v>0</v>
      </c>
      <c r="K145" s="21">
        <f t="shared" si="14"/>
        <v>0</v>
      </c>
      <c r="L145" s="8"/>
      <c r="M145" s="43"/>
    </row>
    <row r="146" spans="1:13" ht="12.75">
      <c r="A146" s="440"/>
      <c r="B146" s="36">
        <v>76</v>
      </c>
      <c r="C146" s="362" t="s">
        <v>112</v>
      </c>
      <c r="D146" s="334"/>
      <c r="E146" s="335"/>
      <c r="F146" s="334"/>
      <c r="G146" s="335"/>
      <c r="H146" s="334"/>
      <c r="I146" s="335"/>
      <c r="J146" s="20">
        <f>D146+F146+H146</f>
        <v>0</v>
      </c>
      <c r="K146" s="21">
        <f t="shared" si="14"/>
        <v>0</v>
      </c>
      <c r="L146" s="8"/>
      <c r="M146" s="43"/>
    </row>
    <row r="147" spans="1:13" ht="12.75">
      <c r="A147" s="440"/>
      <c r="B147" s="36">
        <v>771</v>
      </c>
      <c r="C147" s="363" t="s">
        <v>114</v>
      </c>
      <c r="D147" s="334"/>
      <c r="E147" s="335"/>
      <c r="F147" s="334"/>
      <c r="G147" s="335"/>
      <c r="H147" s="334"/>
      <c r="I147" s="335"/>
      <c r="J147" s="20">
        <f aca="true" t="shared" si="18" ref="J147:K161">D147+F147+H147</f>
        <v>0</v>
      </c>
      <c r="K147" s="21">
        <f t="shared" si="14"/>
        <v>0</v>
      </c>
      <c r="L147" s="8"/>
      <c r="M147" s="43"/>
    </row>
    <row r="148" spans="1:13" ht="25.5">
      <c r="A148" s="440"/>
      <c r="B148" s="36">
        <v>773</v>
      </c>
      <c r="C148" s="363" t="s">
        <v>115</v>
      </c>
      <c r="D148" s="334"/>
      <c r="E148" s="335"/>
      <c r="F148" s="334"/>
      <c r="G148" s="335"/>
      <c r="H148" s="334"/>
      <c r="I148" s="335"/>
      <c r="J148" s="20">
        <f t="shared" si="18"/>
        <v>0</v>
      </c>
      <c r="K148" s="21">
        <f t="shared" si="18"/>
        <v>0</v>
      </c>
      <c r="L148" s="8"/>
      <c r="M148" s="43"/>
    </row>
    <row r="149" spans="1:13" ht="12.75">
      <c r="A149" s="440"/>
      <c r="B149" s="36">
        <v>775</v>
      </c>
      <c r="C149" s="363" t="s">
        <v>242</v>
      </c>
      <c r="D149" s="334"/>
      <c r="E149" s="335"/>
      <c r="F149" s="334"/>
      <c r="G149" s="335"/>
      <c r="H149" s="334"/>
      <c r="I149" s="335"/>
      <c r="J149" s="20">
        <f t="shared" si="18"/>
        <v>0</v>
      </c>
      <c r="K149" s="21">
        <f t="shared" si="18"/>
        <v>0</v>
      </c>
      <c r="L149" s="8"/>
      <c r="M149" s="43"/>
    </row>
    <row r="150" spans="1:13" ht="12.75">
      <c r="A150" s="440"/>
      <c r="B150" s="36">
        <v>777</v>
      </c>
      <c r="C150" s="363" t="s">
        <v>116</v>
      </c>
      <c r="D150" s="334"/>
      <c r="E150" s="335"/>
      <c r="F150" s="334"/>
      <c r="G150" s="335"/>
      <c r="H150" s="334"/>
      <c r="I150" s="335"/>
      <c r="J150" s="20">
        <f t="shared" si="18"/>
        <v>0</v>
      </c>
      <c r="K150" s="21">
        <f t="shared" si="18"/>
        <v>0</v>
      </c>
      <c r="L150" s="8"/>
      <c r="M150" s="43"/>
    </row>
    <row r="151" spans="1:13" ht="12.75">
      <c r="A151" s="440"/>
      <c r="B151" s="45">
        <v>778</v>
      </c>
      <c r="C151" s="363" t="s">
        <v>243</v>
      </c>
      <c r="D151" s="334"/>
      <c r="E151" s="335"/>
      <c r="F151" s="334"/>
      <c r="G151" s="335"/>
      <c r="H151" s="334"/>
      <c r="I151" s="335"/>
      <c r="J151" s="20">
        <f t="shared" si="18"/>
        <v>0</v>
      </c>
      <c r="K151" s="21">
        <f t="shared" si="18"/>
        <v>0</v>
      </c>
      <c r="L151" s="8"/>
      <c r="M151" s="43"/>
    </row>
    <row r="152" spans="1:13" ht="12.75">
      <c r="A152" s="440"/>
      <c r="B152" s="45">
        <v>7811</v>
      </c>
      <c r="C152" s="363" t="s">
        <v>118</v>
      </c>
      <c r="D152" s="334"/>
      <c r="E152" s="335"/>
      <c r="F152" s="334"/>
      <c r="G152" s="335"/>
      <c r="H152" s="334"/>
      <c r="I152" s="335"/>
      <c r="J152" s="20">
        <f t="shared" si="18"/>
        <v>0</v>
      </c>
      <c r="K152" s="21">
        <f t="shared" si="18"/>
        <v>0</v>
      </c>
      <c r="L152" s="8"/>
      <c r="M152" s="43"/>
    </row>
    <row r="153" spans="1:13" ht="12.75">
      <c r="A153" s="440"/>
      <c r="B153" s="45">
        <v>7815</v>
      </c>
      <c r="C153" s="363" t="s">
        <v>119</v>
      </c>
      <c r="D153" s="334"/>
      <c r="E153" s="335"/>
      <c r="F153" s="334"/>
      <c r="G153" s="335"/>
      <c r="H153" s="334"/>
      <c r="I153" s="335"/>
      <c r="J153" s="20">
        <f t="shared" si="18"/>
        <v>0</v>
      </c>
      <c r="K153" s="21">
        <f t="shared" si="18"/>
        <v>0</v>
      </c>
      <c r="L153" s="8"/>
      <c r="M153" s="43"/>
    </row>
    <row r="154" spans="1:13" ht="12.75">
      <c r="A154" s="440"/>
      <c r="B154" s="45">
        <v>7816</v>
      </c>
      <c r="C154" s="363" t="s">
        <v>120</v>
      </c>
      <c r="D154" s="334"/>
      <c r="E154" s="335"/>
      <c r="F154" s="334"/>
      <c r="G154" s="335"/>
      <c r="H154" s="334"/>
      <c r="I154" s="335"/>
      <c r="J154" s="20">
        <f t="shared" si="18"/>
        <v>0</v>
      </c>
      <c r="K154" s="21">
        <f t="shared" si="18"/>
        <v>0</v>
      </c>
      <c r="L154" s="8"/>
      <c r="M154" s="43"/>
    </row>
    <row r="155" spans="1:13" ht="12.75">
      <c r="A155" s="440"/>
      <c r="B155" s="45">
        <v>7817</v>
      </c>
      <c r="C155" s="363" t="s">
        <v>121</v>
      </c>
      <c r="D155" s="334"/>
      <c r="E155" s="335"/>
      <c r="F155" s="334"/>
      <c r="G155" s="335"/>
      <c r="H155" s="334"/>
      <c r="I155" s="335"/>
      <c r="J155" s="20">
        <f t="shared" si="18"/>
        <v>0</v>
      </c>
      <c r="K155" s="21">
        <f t="shared" si="18"/>
        <v>0</v>
      </c>
      <c r="L155" s="8"/>
      <c r="M155" s="43"/>
    </row>
    <row r="156" spans="1:13" ht="12.75">
      <c r="A156" s="440"/>
      <c r="B156" s="45">
        <v>786</v>
      </c>
      <c r="C156" s="363" t="s">
        <v>122</v>
      </c>
      <c r="D156" s="334"/>
      <c r="E156" s="335"/>
      <c r="F156" s="334"/>
      <c r="G156" s="335"/>
      <c r="H156" s="334"/>
      <c r="I156" s="335"/>
      <c r="J156" s="20">
        <f t="shared" si="18"/>
        <v>0</v>
      </c>
      <c r="K156" s="21">
        <f t="shared" si="18"/>
        <v>0</v>
      </c>
      <c r="L156" s="8"/>
      <c r="M156" s="43"/>
    </row>
    <row r="157" spans="1:13" ht="12.75">
      <c r="A157" s="440"/>
      <c r="B157" s="45">
        <v>787</v>
      </c>
      <c r="C157" s="363" t="s">
        <v>244</v>
      </c>
      <c r="D157" s="334"/>
      <c r="E157" s="335"/>
      <c r="F157" s="334"/>
      <c r="G157" s="335"/>
      <c r="H157" s="334"/>
      <c r="I157" s="335"/>
      <c r="J157" s="20">
        <f t="shared" si="18"/>
        <v>0</v>
      </c>
      <c r="K157" s="21">
        <f t="shared" si="18"/>
        <v>0</v>
      </c>
      <c r="L157" s="8"/>
      <c r="M157" s="43"/>
    </row>
    <row r="158" spans="1:13" ht="25.5">
      <c r="A158" s="440"/>
      <c r="B158" s="279">
        <v>78741</v>
      </c>
      <c r="C158" s="426" t="s">
        <v>44</v>
      </c>
      <c r="D158" s="388"/>
      <c r="E158" s="390"/>
      <c r="F158" s="388"/>
      <c r="G158" s="390"/>
      <c r="H158" s="388"/>
      <c r="I158" s="390"/>
      <c r="J158" s="391">
        <f t="shared" si="18"/>
        <v>0</v>
      </c>
      <c r="K158" s="392">
        <f t="shared" si="18"/>
        <v>0</v>
      </c>
      <c r="L158" s="8"/>
      <c r="M158" s="43"/>
    </row>
    <row r="159" spans="1:13" ht="12.75">
      <c r="A159" s="440"/>
      <c r="B159" s="279">
        <v>78742</v>
      </c>
      <c r="C159" s="39" t="s">
        <v>45</v>
      </c>
      <c r="D159" s="388"/>
      <c r="E159" s="390"/>
      <c r="F159" s="388"/>
      <c r="G159" s="390"/>
      <c r="H159" s="388"/>
      <c r="I159" s="390"/>
      <c r="J159" s="391">
        <f t="shared" si="18"/>
        <v>0</v>
      </c>
      <c r="K159" s="392">
        <f t="shared" si="18"/>
        <v>0</v>
      </c>
      <c r="L159" s="8"/>
      <c r="M159" s="43"/>
    </row>
    <row r="160" spans="1:13" ht="12.75">
      <c r="A160" s="440"/>
      <c r="B160" s="45">
        <v>789</v>
      </c>
      <c r="C160" s="472" t="s">
        <v>341</v>
      </c>
      <c r="D160" s="334"/>
      <c r="E160" s="335"/>
      <c r="F160" s="334"/>
      <c r="G160" s="335"/>
      <c r="H160" s="334"/>
      <c r="I160" s="335"/>
      <c r="J160" s="20">
        <f t="shared" si="18"/>
        <v>0</v>
      </c>
      <c r="K160" s="21">
        <f t="shared" si="18"/>
        <v>0</v>
      </c>
      <c r="L160" s="8"/>
      <c r="M160" s="43"/>
    </row>
    <row r="161" spans="1:13" ht="13.5" thickBot="1">
      <c r="A161" s="440"/>
      <c r="B161" s="45">
        <v>79</v>
      </c>
      <c r="C161" s="364" t="s">
        <v>123</v>
      </c>
      <c r="D161" s="336"/>
      <c r="E161" s="337"/>
      <c r="F161" s="336"/>
      <c r="G161" s="337"/>
      <c r="H161" s="336"/>
      <c r="I161" s="337"/>
      <c r="J161" s="22">
        <f t="shared" si="18"/>
        <v>0</v>
      </c>
      <c r="K161" s="23">
        <f t="shared" si="18"/>
        <v>0</v>
      </c>
      <c r="L161" s="8"/>
      <c r="M161" s="43"/>
    </row>
    <row r="162" spans="1:13" ht="13.5" thickBot="1">
      <c r="A162" s="440"/>
      <c r="B162" s="46"/>
      <c r="C162" s="47" t="s">
        <v>46</v>
      </c>
      <c r="D162" s="31">
        <f aca="true" t="shared" si="19" ref="D162:K162">D120+D133+D145</f>
        <v>0</v>
      </c>
      <c r="E162" s="32">
        <f t="shared" si="19"/>
        <v>0</v>
      </c>
      <c r="F162" s="423">
        <f t="shared" si="19"/>
        <v>0</v>
      </c>
      <c r="G162" s="424">
        <f t="shared" si="19"/>
        <v>0</v>
      </c>
      <c r="H162" s="423">
        <f t="shared" si="19"/>
        <v>0</v>
      </c>
      <c r="I162" s="424">
        <f t="shared" si="19"/>
        <v>0</v>
      </c>
      <c r="J162" s="423">
        <f t="shared" si="19"/>
        <v>0</v>
      </c>
      <c r="K162" s="424">
        <f t="shared" si="19"/>
        <v>0</v>
      </c>
      <c r="L162" s="8"/>
      <c r="M162" s="48"/>
    </row>
    <row r="163" spans="1:13" ht="13.5" thickBot="1">
      <c r="A163" s="440"/>
      <c r="B163" s="26"/>
      <c r="C163" s="49" t="s">
        <v>47</v>
      </c>
      <c r="D163" s="486">
        <f aca="true" t="shared" si="20" ref="D163:I163">IF(D162&gt;D113,,-D162+D113)</f>
        <v>0</v>
      </c>
      <c r="E163" s="487">
        <f t="shared" si="20"/>
        <v>0</v>
      </c>
      <c r="F163" s="488">
        <f t="shared" si="20"/>
        <v>0</v>
      </c>
      <c r="G163" s="489">
        <f t="shared" si="20"/>
        <v>0</v>
      </c>
      <c r="H163" s="488">
        <f t="shared" si="20"/>
        <v>0</v>
      </c>
      <c r="I163" s="489">
        <f t="shared" si="20"/>
        <v>0</v>
      </c>
      <c r="J163" s="34">
        <f>IF((D163+F163+H163)&lt;(D114+F114+H114),0,D163+F163+H163-D114-F114-H114)</f>
        <v>0</v>
      </c>
      <c r="K163" s="35">
        <f>IF((E163+G163+I163)&lt;(E114+G114+I114),0,E163+G163+I163-E114-G114-I114)</f>
        <v>0</v>
      </c>
      <c r="L163" s="8"/>
      <c r="M163" s="48"/>
    </row>
    <row r="164" spans="1:13" ht="13.5" thickBot="1">
      <c r="A164" s="440"/>
      <c r="B164" s="29"/>
      <c r="C164" s="50" t="s">
        <v>38</v>
      </c>
      <c r="D164" s="31">
        <f>D162+D163</f>
        <v>0</v>
      </c>
      <c r="E164" s="32">
        <f aca="true" t="shared" si="21" ref="E164:K164">E162+E163</f>
        <v>0</v>
      </c>
      <c r="F164" s="423">
        <f t="shared" si="21"/>
        <v>0</v>
      </c>
      <c r="G164" s="424">
        <f t="shared" si="21"/>
        <v>0</v>
      </c>
      <c r="H164" s="423">
        <f t="shared" si="21"/>
        <v>0</v>
      </c>
      <c r="I164" s="424">
        <f t="shared" si="21"/>
        <v>0</v>
      </c>
      <c r="J164" s="423">
        <f t="shared" si="21"/>
        <v>0</v>
      </c>
      <c r="K164" s="424">
        <f t="shared" si="21"/>
        <v>0</v>
      </c>
      <c r="L164" s="8"/>
      <c r="M164" s="48"/>
    </row>
    <row r="165" spans="1:13" s="452" customFormat="1" ht="13.5" thickBot="1">
      <c r="A165" s="440"/>
      <c r="B165" s="51"/>
      <c r="C165" s="52"/>
      <c r="D165" s="52"/>
      <c r="E165" s="52"/>
      <c r="F165" s="6"/>
      <c r="G165" s="6"/>
      <c r="H165" s="6"/>
      <c r="I165" s="6"/>
      <c r="J165" s="6"/>
      <c r="K165" s="6"/>
      <c r="L165" s="8"/>
      <c r="M165" s="48"/>
    </row>
    <row r="166" spans="1:13" ht="12.75">
      <c r="A166" s="440"/>
      <c r="B166" s="51"/>
      <c r="C166" s="427" t="s">
        <v>213</v>
      </c>
      <c r="D166" s="340"/>
      <c r="E166" s="341"/>
      <c r="F166" s="340"/>
      <c r="G166" s="341"/>
      <c r="H166" s="340"/>
      <c r="I166" s="341"/>
      <c r="J166" s="53">
        <f>D166+F166+H166</f>
        <v>0</v>
      </c>
      <c r="K166" s="54">
        <f>E166+G166+I166</f>
        <v>0</v>
      </c>
      <c r="L166" s="8"/>
      <c r="M166" s="48"/>
    </row>
    <row r="167" spans="1:13" ht="13.5" thickBot="1">
      <c r="A167" s="440"/>
      <c r="B167" s="51"/>
      <c r="C167" s="428" t="s">
        <v>214</v>
      </c>
      <c r="D167" s="342"/>
      <c r="E167" s="343"/>
      <c r="F167" s="342"/>
      <c r="G167" s="343"/>
      <c r="H167" s="342"/>
      <c r="I167" s="343"/>
      <c r="J167" s="55">
        <f>D167+F167+H167</f>
        <v>0</v>
      </c>
      <c r="K167" s="56">
        <f>E167+G167+I167</f>
        <v>0</v>
      </c>
      <c r="L167" s="8"/>
      <c r="M167" s="48"/>
    </row>
    <row r="168" spans="1:13" s="452" customFormat="1" ht="13.5" thickBot="1">
      <c r="A168" s="445"/>
      <c r="B168" s="57"/>
      <c r="C168" s="58"/>
      <c r="D168" s="58"/>
      <c r="E168" s="58"/>
      <c r="F168" s="12"/>
      <c r="G168" s="12"/>
      <c r="H168" s="12"/>
      <c r="I168" s="12"/>
      <c r="J168" s="12"/>
      <c r="K168" s="12"/>
      <c r="L168" s="13"/>
      <c r="M168" s="48"/>
    </row>
    <row r="169" spans="2:13" s="452" customFormat="1" ht="12.75">
      <c r="B169" s="459"/>
      <c r="C169" s="59"/>
      <c r="D169" s="60"/>
      <c r="E169" s="60"/>
      <c r="F169" s="38"/>
      <c r="G169" s="38"/>
      <c r="H169" s="38"/>
      <c r="I169" s="38"/>
      <c r="M169" s="48"/>
    </row>
    <row r="170" spans="2:13" s="452" customFormat="1" ht="12.75">
      <c r="B170" s="37"/>
      <c r="C170" s="59"/>
      <c r="D170" s="60"/>
      <c r="E170" s="60"/>
      <c r="F170" s="38"/>
      <c r="G170" s="38"/>
      <c r="H170" s="38"/>
      <c r="I170" s="38"/>
      <c r="M170" s="48"/>
    </row>
    <row r="171" spans="13:14" ht="12.75">
      <c r="M171" s="61"/>
      <c r="N171" s="452"/>
    </row>
    <row r="172" spans="13:14" ht="12.75">
      <c r="M172" s="62"/>
      <c r="N172" s="452"/>
    </row>
    <row r="173" spans="13:14" ht="12.75">
      <c r="M173" s="63"/>
      <c r="N173" s="452"/>
    </row>
    <row r="174" spans="13:14" ht="12.75">
      <c r="M174" s="64"/>
      <c r="N174" s="452"/>
    </row>
    <row r="175" spans="13:14" ht="12.75">
      <c r="M175" s="64"/>
      <c r="N175" s="452"/>
    </row>
    <row r="176" spans="13:14" ht="12.75">
      <c r="M176" s="64"/>
      <c r="N176" s="452"/>
    </row>
    <row r="177" spans="13:14" ht="12.75">
      <c r="M177" s="65"/>
      <c r="N177" s="452"/>
    </row>
    <row r="178" spans="13:14" ht="12.75">
      <c r="M178" s="64"/>
      <c r="N178" s="452"/>
    </row>
    <row r="179" spans="13:14" ht="12.75">
      <c r="M179" s="64"/>
      <c r="N179" s="452"/>
    </row>
    <row r="180" spans="3:14" ht="12.75">
      <c r="C180" s="462"/>
      <c r="D180" s="452"/>
      <c r="E180" s="452"/>
      <c r="F180" s="66"/>
      <c r="G180" s="67"/>
      <c r="H180" s="38"/>
      <c r="I180" s="38"/>
      <c r="N180" s="452"/>
    </row>
    <row r="181" spans="3:14" ht="12.75">
      <c r="C181" s="462"/>
      <c r="D181" s="452"/>
      <c r="E181" s="452"/>
      <c r="F181" s="66"/>
      <c r="G181" s="67"/>
      <c r="H181" s="38"/>
      <c r="I181" s="38"/>
      <c r="N181" s="452"/>
    </row>
    <row r="182" spans="3:14" ht="12.75">
      <c r="C182" s="462"/>
      <c r="D182" s="452"/>
      <c r="E182" s="452"/>
      <c r="F182" s="66"/>
      <c r="G182" s="67"/>
      <c r="H182" s="38"/>
      <c r="I182" s="38"/>
      <c r="N182" s="452"/>
    </row>
    <row r="183" spans="3:9" ht="12.75">
      <c r="C183" s="462"/>
      <c r="D183" s="452"/>
      <c r="E183" s="452"/>
      <c r="F183" s="68"/>
      <c r="G183" s="67"/>
      <c r="H183" s="38"/>
      <c r="I183" s="38"/>
    </row>
    <row r="184" spans="3:9" ht="12.75">
      <c r="C184" s="462"/>
      <c r="D184" s="452"/>
      <c r="E184" s="452"/>
      <c r="F184" s="66"/>
      <c r="G184" s="67"/>
      <c r="H184" s="38"/>
      <c r="I184" s="38"/>
    </row>
    <row r="185" spans="3:9" ht="12.75">
      <c r="C185" s="462"/>
      <c r="D185" s="452"/>
      <c r="E185" s="452"/>
      <c r="F185" s="66"/>
      <c r="G185" s="67"/>
      <c r="H185" s="38"/>
      <c r="I185" s="38"/>
    </row>
    <row r="186" spans="3:9" ht="12.75">
      <c r="C186" s="462"/>
      <c r="D186" s="452"/>
      <c r="E186" s="452"/>
      <c r="F186" s="66"/>
      <c r="G186" s="67"/>
      <c r="H186" s="38"/>
      <c r="I186" s="38"/>
    </row>
    <row r="187" spans="3:9" ht="12.75">
      <c r="C187" s="462"/>
      <c r="D187" s="452"/>
      <c r="E187" s="452"/>
      <c r="F187" s="66"/>
      <c r="G187" s="67"/>
      <c r="H187" s="38"/>
      <c r="I187" s="38"/>
    </row>
    <row r="188" spans="3:9" ht="12.75">
      <c r="C188" s="462"/>
      <c r="D188" s="452"/>
      <c r="E188" s="452"/>
      <c r="F188" s="66"/>
      <c r="G188" s="67"/>
      <c r="H188" s="38"/>
      <c r="I188" s="38"/>
    </row>
    <row r="189" spans="3:9" ht="12.75">
      <c r="C189" s="462"/>
      <c r="D189" s="452"/>
      <c r="E189" s="452"/>
      <c r="F189" s="66"/>
      <c r="G189" s="67"/>
      <c r="H189" s="38"/>
      <c r="I189" s="38"/>
    </row>
    <row r="190" spans="3:9" ht="12.75">
      <c r="C190" s="462"/>
      <c r="D190" s="452"/>
      <c r="E190" s="452"/>
      <c r="F190" s="66"/>
      <c r="G190" s="67"/>
      <c r="H190" s="38"/>
      <c r="I190" s="38"/>
    </row>
    <row r="191" spans="3:9" ht="12.75">
      <c r="C191" s="462"/>
      <c r="D191" s="452"/>
      <c r="E191" s="452"/>
      <c r="F191" s="66"/>
      <c r="G191" s="67"/>
      <c r="H191" s="38"/>
      <c r="I191" s="38"/>
    </row>
    <row r="192" spans="3:9" ht="12.75">
      <c r="C192" s="462"/>
      <c r="D192" s="452"/>
      <c r="E192" s="452"/>
      <c r="F192" s="66"/>
      <c r="G192" s="67"/>
      <c r="H192" s="38"/>
      <c r="I192" s="38"/>
    </row>
    <row r="193" spans="3:9" ht="12.75">
      <c r="C193" s="462"/>
      <c r="D193" s="452"/>
      <c r="E193" s="452"/>
      <c r="F193" s="66"/>
      <c r="G193" s="67"/>
      <c r="H193" s="38"/>
      <c r="I193" s="38"/>
    </row>
    <row r="194" spans="3:9" ht="12.75">
      <c r="C194" s="462"/>
      <c r="D194" s="452"/>
      <c r="E194" s="452"/>
      <c r="F194" s="66"/>
      <c r="G194" s="67"/>
      <c r="H194" s="38"/>
      <c r="I194" s="38"/>
    </row>
    <row r="195" spans="3:9" ht="12.75">
      <c r="C195" s="462"/>
      <c r="D195" s="452"/>
      <c r="E195" s="452"/>
      <c r="F195" s="69"/>
      <c r="G195" s="69"/>
      <c r="H195" s="38"/>
      <c r="I195" s="38"/>
    </row>
    <row r="196" spans="3:9" ht="12.75">
      <c r="C196" s="462"/>
      <c r="D196" s="452"/>
      <c r="E196" s="452"/>
      <c r="F196" s="69"/>
      <c r="G196" s="69"/>
      <c r="H196" s="38"/>
      <c r="I196" s="38"/>
    </row>
    <row r="197" spans="3:9" ht="12.75">
      <c r="C197" s="462"/>
      <c r="D197" s="452"/>
      <c r="E197" s="452"/>
      <c r="F197" s="69"/>
      <c r="G197" s="69"/>
      <c r="H197" s="38"/>
      <c r="I197" s="38"/>
    </row>
    <row r="198" spans="3:9" ht="12.75">
      <c r="C198" s="462"/>
      <c r="D198" s="452"/>
      <c r="E198" s="452"/>
      <c r="F198" s="69"/>
      <c r="G198" s="69"/>
      <c r="H198" s="38"/>
      <c r="I198" s="38"/>
    </row>
    <row r="199" spans="3:9" ht="12.75">
      <c r="C199" s="462"/>
      <c r="D199" s="452"/>
      <c r="E199" s="452"/>
      <c r="F199" s="69"/>
      <c r="G199" s="69"/>
      <c r="H199" s="38"/>
      <c r="I199" s="38"/>
    </row>
    <row r="200" spans="3:9" ht="12.75">
      <c r="C200" s="462"/>
      <c r="D200" s="452"/>
      <c r="E200" s="452"/>
      <c r="F200" s="69"/>
      <c r="G200" s="69"/>
      <c r="H200" s="38"/>
      <c r="I200" s="38"/>
    </row>
    <row r="201" spans="3:9" ht="12.75">
      <c r="C201" s="462"/>
      <c r="D201" s="452"/>
      <c r="E201" s="452"/>
      <c r="F201" s="68"/>
      <c r="G201" s="67"/>
      <c r="H201" s="38"/>
      <c r="I201" s="38"/>
    </row>
    <row r="202" spans="3:9" ht="12.75">
      <c r="C202" s="462"/>
      <c r="D202" s="452"/>
      <c r="E202" s="452"/>
      <c r="F202" s="70"/>
      <c r="G202" s="71"/>
      <c r="H202" s="38"/>
      <c r="I202" s="38"/>
    </row>
    <row r="203" spans="3:9" ht="12.75">
      <c r="C203" s="462"/>
      <c r="D203" s="452"/>
      <c r="E203" s="452"/>
      <c r="F203" s="37"/>
      <c r="G203" s="72"/>
      <c r="H203" s="38"/>
      <c r="I203" s="38"/>
    </row>
    <row r="204" spans="3:9" ht="12.75">
      <c r="C204" s="462"/>
      <c r="D204" s="452"/>
      <c r="E204" s="452"/>
      <c r="F204" s="37"/>
      <c r="G204" s="72"/>
      <c r="H204" s="38"/>
      <c r="I204" s="38"/>
    </row>
    <row r="205" spans="3:9" ht="12.75">
      <c r="C205" s="462"/>
      <c r="D205" s="452"/>
      <c r="E205" s="452"/>
      <c r="F205" s="37"/>
      <c r="G205" s="72"/>
      <c r="H205" s="38"/>
      <c r="I205" s="38"/>
    </row>
    <row r="206" spans="3:9" ht="12.75">
      <c r="C206" s="462"/>
      <c r="D206" s="452"/>
      <c r="E206" s="452"/>
      <c r="F206" s="37"/>
      <c r="G206" s="72"/>
      <c r="H206" s="38"/>
      <c r="I206" s="38"/>
    </row>
    <row r="207" spans="3:9" ht="12.75">
      <c r="C207" s="462"/>
      <c r="D207" s="452"/>
      <c r="E207" s="452"/>
      <c r="F207" s="37"/>
      <c r="G207" s="72"/>
      <c r="H207" s="38"/>
      <c r="I207" s="38"/>
    </row>
    <row r="208" spans="3:9" ht="12.75">
      <c r="C208" s="462"/>
      <c r="D208" s="452"/>
      <c r="E208" s="452"/>
      <c r="F208" s="73"/>
      <c r="G208" s="72"/>
      <c r="H208" s="38"/>
      <c r="I208" s="38"/>
    </row>
    <row r="209" spans="3:9" ht="12.75">
      <c r="C209" s="462"/>
      <c r="D209" s="452"/>
      <c r="E209" s="452"/>
      <c r="F209" s="70"/>
      <c r="G209" s="70"/>
      <c r="H209" s="38"/>
      <c r="I209" s="38"/>
    </row>
    <row r="210" spans="3:9" ht="12.75">
      <c r="C210" s="462"/>
      <c r="D210" s="452"/>
      <c r="E210" s="452"/>
      <c r="F210" s="37"/>
      <c r="G210" s="72"/>
      <c r="H210" s="38"/>
      <c r="I210" s="38"/>
    </row>
    <row r="211" spans="3:9" ht="12.75">
      <c r="C211" s="462"/>
      <c r="D211" s="452"/>
      <c r="E211" s="452"/>
      <c r="F211" s="37"/>
      <c r="G211" s="72"/>
      <c r="H211" s="38"/>
      <c r="I211" s="38"/>
    </row>
    <row r="212" spans="3:9" ht="12.75">
      <c r="C212" s="462"/>
      <c r="D212" s="452"/>
      <c r="E212" s="452"/>
      <c r="F212" s="37"/>
      <c r="G212" s="72"/>
      <c r="H212" s="38"/>
      <c r="I212" s="38"/>
    </row>
    <row r="213" spans="3:9" ht="12.75">
      <c r="C213" s="462"/>
      <c r="D213" s="452"/>
      <c r="E213" s="452"/>
      <c r="F213" s="37"/>
      <c r="G213" s="74"/>
      <c r="H213" s="38"/>
      <c r="I213" s="38"/>
    </row>
    <row r="214" spans="3:9" ht="12.75">
      <c r="C214" s="462"/>
      <c r="D214" s="452"/>
      <c r="E214" s="452"/>
      <c r="F214" s="37"/>
      <c r="G214" s="37"/>
      <c r="H214" s="38"/>
      <c r="I214" s="38"/>
    </row>
    <row r="215" spans="3:9" ht="12.75">
      <c r="C215" s="462"/>
      <c r="D215" s="452"/>
      <c r="E215" s="452"/>
      <c r="F215" s="73"/>
      <c r="G215" s="37"/>
      <c r="H215" s="38"/>
      <c r="I215" s="38"/>
    </row>
    <row r="216" spans="3:9" ht="12.75">
      <c r="C216" s="462"/>
      <c r="D216" s="452"/>
      <c r="E216" s="452"/>
      <c r="F216" s="75"/>
      <c r="G216" s="76"/>
      <c r="H216" s="38"/>
      <c r="I216" s="38"/>
    </row>
    <row r="217" spans="3:9" ht="12.75">
      <c r="C217" s="462"/>
      <c r="D217" s="452"/>
      <c r="E217" s="452"/>
      <c r="F217" s="73"/>
      <c r="G217" s="37"/>
      <c r="H217" s="38"/>
      <c r="I217" s="38"/>
    </row>
    <row r="218" spans="3:9" ht="12.75">
      <c r="C218" s="462"/>
      <c r="D218" s="452"/>
      <c r="E218" s="452"/>
      <c r="F218" s="463"/>
      <c r="G218" s="464"/>
      <c r="H218" s="38"/>
      <c r="I218" s="38"/>
    </row>
    <row r="219" spans="3:9" ht="12.75">
      <c r="C219" s="462"/>
      <c r="D219" s="452"/>
      <c r="E219" s="452"/>
      <c r="F219" s="37"/>
      <c r="G219" s="37"/>
      <c r="H219" s="38"/>
      <c r="I219" s="38"/>
    </row>
    <row r="220" spans="3:9" ht="12.75">
      <c r="C220" s="462"/>
      <c r="D220" s="452"/>
      <c r="E220" s="452"/>
      <c r="F220" s="77"/>
      <c r="G220" s="78"/>
      <c r="H220" s="38"/>
      <c r="I220" s="38"/>
    </row>
    <row r="221" spans="3:9" ht="12.75">
      <c r="C221" s="462"/>
      <c r="D221" s="452"/>
      <c r="E221" s="452"/>
      <c r="F221" s="77"/>
      <c r="G221" s="78"/>
      <c r="H221" s="38"/>
      <c r="I221" s="38"/>
    </row>
    <row r="222" spans="3:9" ht="12.75">
      <c r="C222" s="462"/>
      <c r="D222" s="452"/>
      <c r="E222" s="452"/>
      <c r="F222" s="79"/>
      <c r="G222" s="79"/>
      <c r="H222" s="38"/>
      <c r="I222" s="38"/>
    </row>
    <row r="223" spans="3:9" ht="12.75">
      <c r="C223" s="462"/>
      <c r="D223" s="452"/>
      <c r="E223" s="452"/>
      <c r="F223" s="75"/>
      <c r="G223" s="76"/>
      <c r="H223" s="38"/>
      <c r="I223" s="38"/>
    </row>
    <row r="224" spans="3:9" ht="12.75">
      <c r="C224" s="462"/>
      <c r="D224" s="452"/>
      <c r="E224" s="452"/>
      <c r="F224" s="37"/>
      <c r="G224" s="37"/>
      <c r="H224" s="38"/>
      <c r="I224" s="38"/>
    </row>
    <row r="225" spans="3:9" ht="12.75">
      <c r="C225" s="462"/>
      <c r="D225" s="452"/>
      <c r="E225" s="452"/>
      <c r="F225" s="77"/>
      <c r="G225" s="80"/>
      <c r="H225" s="38"/>
      <c r="I225" s="38"/>
    </row>
    <row r="226" spans="3:9" ht="12.75">
      <c r="C226" s="462"/>
      <c r="D226" s="452"/>
      <c r="E226" s="452"/>
      <c r="F226" s="77"/>
      <c r="G226" s="78"/>
      <c r="H226" s="38"/>
      <c r="I226" s="38"/>
    </row>
    <row r="227" spans="3:9" ht="12.75">
      <c r="C227" s="462"/>
      <c r="D227" s="452"/>
      <c r="E227" s="452"/>
      <c r="F227" s="77"/>
      <c r="G227" s="80"/>
      <c r="H227" s="38"/>
      <c r="I227" s="38"/>
    </row>
    <row r="228" spans="3:9" ht="12.75">
      <c r="C228" s="462"/>
      <c r="D228" s="452"/>
      <c r="E228" s="452"/>
      <c r="F228" s="81"/>
      <c r="G228" s="81"/>
      <c r="H228" s="38"/>
      <c r="I228" s="38"/>
    </row>
    <row r="229" spans="3:9" ht="12.75">
      <c r="C229" s="462"/>
      <c r="D229" s="452"/>
      <c r="E229" s="452"/>
      <c r="F229" s="77"/>
      <c r="G229" s="78"/>
      <c r="H229" s="38"/>
      <c r="I229" s="38"/>
    </row>
    <row r="230" spans="3:9" ht="12.75">
      <c r="C230" s="462"/>
      <c r="D230" s="452"/>
      <c r="E230" s="452"/>
      <c r="F230" s="77"/>
      <c r="G230" s="78"/>
      <c r="H230" s="38"/>
      <c r="I230" s="38"/>
    </row>
    <row r="231" spans="3:9" ht="12.75">
      <c r="C231" s="462"/>
      <c r="D231" s="452"/>
      <c r="E231" s="452"/>
      <c r="F231" s="38"/>
      <c r="G231" s="38"/>
      <c r="H231" s="38"/>
      <c r="I231" s="38"/>
    </row>
    <row r="232" spans="3:9" ht="12.75">
      <c r="C232" s="462"/>
      <c r="D232" s="452"/>
      <c r="E232" s="452"/>
      <c r="F232" s="38"/>
      <c r="G232" s="38"/>
      <c r="H232" s="38"/>
      <c r="I232" s="38"/>
    </row>
    <row r="233" spans="3:9" ht="12.75">
      <c r="C233" s="462"/>
      <c r="D233" s="452"/>
      <c r="E233" s="452"/>
      <c r="F233" s="38"/>
      <c r="G233" s="38"/>
      <c r="H233" s="38"/>
      <c r="I233" s="38"/>
    </row>
    <row r="234" spans="3:9" ht="12.75">
      <c r="C234" s="462"/>
      <c r="D234" s="452"/>
      <c r="E234" s="452"/>
      <c r="F234" s="38"/>
      <c r="G234" s="38"/>
      <c r="H234" s="38"/>
      <c r="I234" s="38"/>
    </row>
  </sheetData>
  <sheetProtection password="EAD6" sheet="1"/>
  <mergeCells count="54">
    <mergeCell ref="B2:C2"/>
    <mergeCell ref="D2:F2"/>
    <mergeCell ref="B3:C3"/>
    <mergeCell ref="D3:F3"/>
    <mergeCell ref="B16:K16"/>
    <mergeCell ref="B17:G17"/>
    <mergeCell ref="H17:K17"/>
    <mergeCell ref="F18:K18"/>
    <mergeCell ref="B19:B20"/>
    <mergeCell ref="C19:C20"/>
    <mergeCell ref="D19:E19"/>
    <mergeCell ref="F19:G19"/>
    <mergeCell ref="H19:I19"/>
    <mergeCell ref="J19:K19"/>
    <mergeCell ref="B24:B26"/>
    <mergeCell ref="C24:C26"/>
    <mergeCell ref="B27:B29"/>
    <mergeCell ref="C27:C29"/>
    <mergeCell ref="B33:B35"/>
    <mergeCell ref="C33:C35"/>
    <mergeCell ref="B64:B65"/>
    <mergeCell ref="C64:C65"/>
    <mergeCell ref="B36:B38"/>
    <mergeCell ref="C36:C38"/>
    <mergeCell ref="B41:B43"/>
    <mergeCell ref="C41:C43"/>
    <mergeCell ref="B44:B46"/>
    <mergeCell ref="C44:C46"/>
    <mergeCell ref="C85:C87"/>
    <mergeCell ref="C51:C52"/>
    <mergeCell ref="D51:E51"/>
    <mergeCell ref="F51:G51"/>
    <mergeCell ref="H51:I51"/>
    <mergeCell ref="J51:K51"/>
    <mergeCell ref="D90:E90"/>
    <mergeCell ref="F90:G90"/>
    <mergeCell ref="H90:I90"/>
    <mergeCell ref="J90:K90"/>
    <mergeCell ref="C93:C95"/>
    <mergeCell ref="C67:C69"/>
    <mergeCell ref="C70:C72"/>
    <mergeCell ref="C75:C77"/>
    <mergeCell ref="C78:C80"/>
    <mergeCell ref="C82:C84"/>
    <mergeCell ref="J118:K118"/>
    <mergeCell ref="B4:C4"/>
    <mergeCell ref="D4:F4"/>
    <mergeCell ref="C96:C98"/>
    <mergeCell ref="B118:B119"/>
    <mergeCell ref="C118:C119"/>
    <mergeCell ref="D118:E118"/>
    <mergeCell ref="F118:G118"/>
    <mergeCell ref="H118:I118"/>
    <mergeCell ref="C90:C91"/>
  </mergeCells>
  <dataValidations count="3">
    <dataValidation type="decimal" operator="greaterThanOrEqual" allowBlank="1" showInputMessage="1" showErrorMessage="1" error="Veuillez saisir un nombre." sqref="D8:J8 D15:J15">
      <formula1>0</formula1>
    </dataValidation>
    <dataValidation type="decimal" operator="greaterThanOrEqual" allowBlank="1" showInputMessage="1" showErrorMessage="1" error="Veuillez saisir un montant." sqref="D166:I167 D114:I114 D163:I163">
      <formula1>0</formula1>
    </dataValidation>
    <dataValidation type="decimal" operator="lessThanOrEqual" allowBlank="1" showInputMessage="1" showErrorMessage="1" error="Veuillez saisir un montant." sqref="D92:I112 D125:K130 D53:I90 D120:I124 D131:I161 D21:I51">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59" r:id="rId2"/>
  <rowBreaks count="3" manualBreakCount="3">
    <brk id="50" max="10" man="1"/>
    <brk id="89" max="255" man="1"/>
    <brk id="116" max="10" man="1"/>
  </rowBreaks>
  <drawing r:id="rId1"/>
</worksheet>
</file>

<file path=xl/worksheets/sheet9.xml><?xml version="1.0" encoding="utf-8"?>
<worksheet xmlns="http://schemas.openxmlformats.org/spreadsheetml/2006/main" xmlns:r="http://schemas.openxmlformats.org/officeDocument/2006/relationships">
  <sheetPr codeName="Feuil9"/>
  <dimension ref="A1:O187"/>
  <sheetViews>
    <sheetView showGridLines="0" zoomScalePageLayoutView="0" workbookViewId="0" topLeftCell="A1">
      <selection activeCell="C12" sqref="C12"/>
    </sheetView>
  </sheetViews>
  <sheetFormatPr defaultColWidth="11.421875" defaultRowHeight="15"/>
  <cols>
    <col min="1" max="1" width="2.7109375" style="87" customWidth="1"/>
    <col min="2" max="2" width="10.7109375" style="295" customWidth="1"/>
    <col min="3" max="3" width="79.421875" style="296" customWidth="1"/>
    <col min="4" max="9" width="15.7109375" style="87" customWidth="1"/>
    <col min="10" max="10" width="2.7109375" style="87" customWidth="1"/>
    <col min="11" max="11" width="11.421875" style="86" customWidth="1"/>
    <col min="12" max="242" width="11.421875" style="87" customWidth="1"/>
    <col min="243" max="243" width="12.57421875" style="87" customWidth="1"/>
    <col min="244" max="244" width="1.1484375" style="87" customWidth="1"/>
    <col min="245" max="245" width="95.421875" style="87" customWidth="1"/>
    <col min="246" max="252" width="12.57421875" style="87" customWidth="1"/>
    <col min="253" max="16384" width="11.421875" style="87" customWidth="1"/>
  </cols>
  <sheetData>
    <row r="1" spans="1:13" s="300" customFormat="1" ht="12.75">
      <c r="A1" s="83"/>
      <c r="B1" s="84"/>
      <c r="C1" s="84"/>
      <c r="D1" s="84"/>
      <c r="E1" s="84"/>
      <c r="F1" s="84"/>
      <c r="G1" s="84"/>
      <c r="H1" s="84"/>
      <c r="I1" s="84"/>
      <c r="J1" s="85"/>
      <c r="K1" s="90"/>
      <c r="L1" s="90"/>
      <c r="M1" s="90"/>
    </row>
    <row r="2" spans="1:13" ht="25.5" customHeight="1">
      <c r="A2" s="88"/>
      <c r="B2" s="615" t="s">
        <v>247</v>
      </c>
      <c r="C2" s="615"/>
      <c r="D2" s="614"/>
      <c r="E2" s="614"/>
      <c r="F2" s="614"/>
      <c r="G2" s="97"/>
      <c r="H2" s="97"/>
      <c r="I2" s="97"/>
      <c r="J2" s="235"/>
      <c r="K2" s="90"/>
      <c r="L2" s="90"/>
      <c r="M2" s="90"/>
    </row>
    <row r="3" spans="1:15" ht="25.5" customHeight="1">
      <c r="A3" s="88"/>
      <c r="B3" s="629" t="s">
        <v>245</v>
      </c>
      <c r="C3" s="630"/>
      <c r="D3" s="616"/>
      <c r="E3" s="616"/>
      <c r="F3" s="616"/>
      <c r="G3" s="97"/>
      <c r="H3" s="97"/>
      <c r="I3" s="97"/>
      <c r="J3" s="235"/>
      <c r="K3" s="90"/>
      <c r="L3" s="90"/>
      <c r="M3" s="90"/>
      <c r="N3" s="90"/>
      <c r="O3" s="90"/>
    </row>
    <row r="4" spans="1:15" ht="25.5" customHeight="1">
      <c r="A4" s="88"/>
      <c r="B4" s="615" t="s">
        <v>246</v>
      </c>
      <c r="C4" s="615"/>
      <c r="D4" s="616"/>
      <c r="E4" s="616"/>
      <c r="F4" s="616"/>
      <c r="G4" s="97"/>
      <c r="H4" s="97"/>
      <c r="I4" s="97"/>
      <c r="J4" s="235"/>
      <c r="K4" s="90"/>
      <c r="L4" s="90"/>
      <c r="M4" s="90"/>
      <c r="N4" s="90"/>
      <c r="O4" s="90"/>
    </row>
    <row r="5" spans="1:15" ht="12" customHeight="1">
      <c r="A5" s="88"/>
      <c r="B5" s="97"/>
      <c r="C5" s="97"/>
      <c r="D5" s="97"/>
      <c r="E5" s="97"/>
      <c r="F5" s="97"/>
      <c r="G5" s="97"/>
      <c r="H5" s="97"/>
      <c r="I5" s="97"/>
      <c r="J5" s="235"/>
      <c r="K5" s="90"/>
      <c r="L5" s="90"/>
      <c r="M5" s="90"/>
      <c r="N5" s="90"/>
      <c r="O5" s="90"/>
    </row>
    <row r="6" spans="1:15" ht="12" customHeight="1">
      <c r="A6" s="88"/>
      <c r="B6" s="97"/>
      <c r="C6" s="97"/>
      <c r="D6" s="301" t="s">
        <v>256</v>
      </c>
      <c r="E6" s="97"/>
      <c r="F6" s="97"/>
      <c r="G6" s="97"/>
      <c r="H6" s="97"/>
      <c r="I6" s="97"/>
      <c r="J6" s="235"/>
      <c r="K6" s="90"/>
      <c r="L6" s="90"/>
      <c r="M6" s="90"/>
      <c r="N6" s="90"/>
      <c r="O6" s="90"/>
    </row>
    <row r="7" spans="1:15" ht="25.5">
      <c r="A7" s="88"/>
      <c r="B7" s="97"/>
      <c r="C7" s="97"/>
      <c r="D7" s="302" t="s">
        <v>156</v>
      </c>
      <c r="E7" s="302" t="s">
        <v>157</v>
      </c>
      <c r="F7" s="302" t="s">
        <v>158</v>
      </c>
      <c r="G7" s="535" t="s">
        <v>317</v>
      </c>
      <c r="H7" s="535" t="s">
        <v>318</v>
      </c>
      <c r="I7" s="535" t="s">
        <v>319</v>
      </c>
      <c r="J7" s="235"/>
      <c r="K7" s="90"/>
      <c r="L7" s="90"/>
      <c r="M7" s="90"/>
      <c r="N7" s="90"/>
      <c r="O7" s="90"/>
    </row>
    <row r="8" spans="1:15" ht="12.75">
      <c r="A8" s="88"/>
      <c r="B8" s="97"/>
      <c r="C8" s="97"/>
      <c r="D8" s="307"/>
      <c r="E8" s="307"/>
      <c r="F8" s="307"/>
      <c r="G8" s="307"/>
      <c r="H8" s="307"/>
      <c r="I8" s="307"/>
      <c r="J8" s="235"/>
      <c r="K8" s="90"/>
      <c r="L8" s="90"/>
      <c r="M8" s="90"/>
      <c r="N8" s="90"/>
      <c r="O8" s="90"/>
    </row>
    <row r="9" spans="1:15" ht="12.75">
      <c r="A9" s="88"/>
      <c r="B9" s="97"/>
      <c r="C9" s="97"/>
      <c r="D9" s="97"/>
      <c r="E9" s="97"/>
      <c r="F9" s="97"/>
      <c r="G9" s="97"/>
      <c r="H9" s="97"/>
      <c r="I9" s="97"/>
      <c r="J9" s="235"/>
      <c r="K9" s="90"/>
      <c r="L9" s="90"/>
      <c r="M9" s="90"/>
      <c r="N9" s="90"/>
      <c r="O9" s="90"/>
    </row>
    <row r="10" spans="1:15" ht="38.25" customHeight="1">
      <c r="A10" s="88"/>
      <c r="B10" s="631" t="s">
        <v>145</v>
      </c>
      <c r="C10" s="631"/>
      <c r="D10" s="631"/>
      <c r="E10" s="631"/>
      <c r="F10" s="631"/>
      <c r="G10" s="631"/>
      <c r="H10" s="97"/>
      <c r="I10" s="97"/>
      <c r="J10" s="235"/>
      <c r="K10" s="90"/>
      <c r="L10" s="90"/>
      <c r="M10" s="90"/>
      <c r="N10" s="90"/>
      <c r="O10" s="90"/>
    </row>
    <row r="11" spans="1:15" ht="13.5" thickBot="1">
      <c r="A11" s="88"/>
      <c r="B11" s="91"/>
      <c r="C11" s="92"/>
      <c r="D11" s="93"/>
      <c r="E11" s="93"/>
      <c r="F11" s="93"/>
      <c r="G11" s="93"/>
      <c r="H11" s="97"/>
      <c r="I11" s="97"/>
      <c r="J11" s="235"/>
      <c r="K11" s="90"/>
      <c r="L11" s="90"/>
      <c r="M11" s="90"/>
      <c r="N11" s="94"/>
      <c r="O11" s="94"/>
    </row>
    <row r="12" spans="1:13" s="99" customFormat="1" ht="12.75">
      <c r="A12" s="95"/>
      <c r="B12" s="96"/>
      <c r="C12" s="348" t="s">
        <v>190</v>
      </c>
      <c r="D12" s="626" t="str">
        <f>IF('Page de garde'!$D$4="","Réel N-1 (ou anticipé N-1)","Réel "&amp;'Page de garde'!$D$4-1&amp;" (ou anticipé "&amp;'Page de garde'!$D$4-1&amp;")")</f>
        <v>Réel N-1 (ou anticipé N-1)</v>
      </c>
      <c r="E12" s="627"/>
      <c r="F12" s="626" t="str">
        <f>IF('Page de garde'!$D$4="","Prévu N","Prévu "&amp;'Page de garde'!$D$4)</f>
        <v>Prévu N</v>
      </c>
      <c r="G12" s="628"/>
      <c r="H12" s="97"/>
      <c r="I12" s="97"/>
      <c r="J12" s="235"/>
      <c r="K12" s="90"/>
      <c r="L12" s="90"/>
      <c r="M12" s="90"/>
    </row>
    <row r="13" spans="1:13" s="99" customFormat="1" ht="39" thickBot="1">
      <c r="A13" s="95"/>
      <c r="B13" s="96"/>
      <c r="C13" s="100" t="s">
        <v>163</v>
      </c>
      <c r="D13" s="101" t="s">
        <v>125</v>
      </c>
      <c r="E13" s="102" t="s">
        <v>124</v>
      </c>
      <c r="F13" s="101" t="s">
        <v>125</v>
      </c>
      <c r="G13" s="103" t="s">
        <v>124</v>
      </c>
      <c r="H13" s="97"/>
      <c r="I13" s="97"/>
      <c r="J13" s="235"/>
      <c r="K13" s="90"/>
      <c r="L13" s="90"/>
      <c r="M13" s="90"/>
    </row>
    <row r="14" spans="1:11" s="110" customFormat="1" ht="13.5" thickBot="1">
      <c r="A14" s="104"/>
      <c r="B14" s="105" t="s">
        <v>50</v>
      </c>
      <c r="C14" s="106"/>
      <c r="D14" s="107"/>
      <c r="E14" s="107"/>
      <c r="F14" s="107"/>
      <c r="G14" s="107"/>
      <c r="H14" s="97"/>
      <c r="I14" s="97"/>
      <c r="J14" s="235"/>
      <c r="K14" s="109"/>
    </row>
    <row r="15" spans="1:11" s="90" customFormat="1" ht="12.75">
      <c r="A15" s="111"/>
      <c r="B15" s="112">
        <v>60</v>
      </c>
      <c r="C15" s="113" t="s">
        <v>51</v>
      </c>
      <c r="D15" s="308"/>
      <c r="E15" s="322"/>
      <c r="F15" s="309"/>
      <c r="G15" s="322"/>
      <c r="H15" s="97"/>
      <c r="I15" s="97"/>
      <c r="J15" s="235"/>
      <c r="K15" s="115"/>
    </row>
    <row r="16" spans="1:11" s="90" customFormat="1" ht="12.75">
      <c r="A16" s="111"/>
      <c r="B16" s="112">
        <v>709</v>
      </c>
      <c r="C16" s="116" t="s">
        <v>53</v>
      </c>
      <c r="D16" s="310"/>
      <c r="E16" s="323"/>
      <c r="F16" s="311"/>
      <c r="G16" s="323"/>
      <c r="H16" s="97"/>
      <c r="I16" s="97"/>
      <c r="J16" s="235"/>
      <c r="K16" s="115"/>
    </row>
    <row r="17" spans="1:11" s="90" customFormat="1" ht="13.5" thickBot="1">
      <c r="A17" s="111"/>
      <c r="B17" s="112">
        <v>713</v>
      </c>
      <c r="C17" s="117" t="s">
        <v>54</v>
      </c>
      <c r="D17" s="312"/>
      <c r="E17" s="324"/>
      <c r="F17" s="313"/>
      <c r="G17" s="324"/>
      <c r="H17" s="97"/>
      <c r="I17" s="97"/>
      <c r="J17" s="235"/>
      <c r="K17" s="115"/>
    </row>
    <row r="18" spans="1:11" s="90" customFormat="1" ht="12.75">
      <c r="A18" s="111"/>
      <c r="B18" s="112"/>
      <c r="C18" s="118"/>
      <c r="D18" s="119"/>
      <c r="E18" s="119"/>
      <c r="F18" s="119"/>
      <c r="G18" s="119"/>
      <c r="H18" s="97"/>
      <c r="I18" s="97"/>
      <c r="J18" s="235"/>
      <c r="K18" s="115"/>
    </row>
    <row r="19" spans="1:11" s="94" customFormat="1" ht="13.5" thickBot="1">
      <c r="A19" s="111"/>
      <c r="B19" s="105" t="s">
        <v>55</v>
      </c>
      <c r="C19" s="118"/>
      <c r="D19" s="119"/>
      <c r="E19" s="119"/>
      <c r="F19" s="119"/>
      <c r="G19" s="119"/>
      <c r="H19" s="97"/>
      <c r="I19" s="97"/>
      <c r="J19" s="235"/>
      <c r="K19" s="120"/>
    </row>
    <row r="20" spans="1:11" s="122" customFormat="1" ht="12.75">
      <c r="A20" s="121"/>
      <c r="B20" s="112">
        <v>6111</v>
      </c>
      <c r="C20" s="113" t="s">
        <v>56</v>
      </c>
      <c r="D20" s="308"/>
      <c r="E20" s="322"/>
      <c r="F20" s="309"/>
      <c r="G20" s="322"/>
      <c r="H20" s="97"/>
      <c r="I20" s="97"/>
      <c r="J20" s="235"/>
      <c r="K20" s="109"/>
    </row>
    <row r="21" spans="1:11" s="124" customFormat="1" ht="12.75">
      <c r="A21" s="121"/>
      <c r="B21" s="112">
        <v>6112</v>
      </c>
      <c r="C21" s="116" t="s">
        <v>57</v>
      </c>
      <c r="D21" s="310"/>
      <c r="E21" s="323"/>
      <c r="F21" s="311"/>
      <c r="G21" s="323"/>
      <c r="H21" s="97"/>
      <c r="I21" s="97"/>
      <c r="J21" s="235"/>
      <c r="K21" s="123"/>
    </row>
    <row r="22" spans="1:11" s="124" customFormat="1" ht="13.5" thickBot="1">
      <c r="A22" s="121"/>
      <c r="B22" s="112">
        <v>6118</v>
      </c>
      <c r="C22" s="117" t="s">
        <v>58</v>
      </c>
      <c r="D22" s="312"/>
      <c r="E22" s="324"/>
      <c r="F22" s="313"/>
      <c r="G22" s="324"/>
      <c r="H22" s="97"/>
      <c r="I22" s="97"/>
      <c r="J22" s="235"/>
      <c r="K22" s="123"/>
    </row>
    <row r="23" spans="1:11" s="94" customFormat="1" ht="12.75">
      <c r="A23" s="111"/>
      <c r="B23" s="125" t="s">
        <v>52</v>
      </c>
      <c r="C23" s="118" t="s">
        <v>52</v>
      </c>
      <c r="D23" s="119"/>
      <c r="E23" s="119"/>
      <c r="F23" s="119"/>
      <c r="G23" s="119"/>
      <c r="H23" s="97"/>
      <c r="I23" s="97"/>
      <c r="J23" s="235"/>
      <c r="K23" s="120"/>
    </row>
    <row r="24" spans="1:11" s="131" customFormat="1" ht="13.5" thickBot="1">
      <c r="A24" s="126"/>
      <c r="B24" s="127" t="s">
        <v>59</v>
      </c>
      <c r="C24" s="128"/>
      <c r="D24" s="129"/>
      <c r="E24" s="129"/>
      <c r="F24" s="129"/>
      <c r="G24" s="129"/>
      <c r="H24" s="97"/>
      <c r="I24" s="97"/>
      <c r="J24" s="235"/>
      <c r="K24" s="130"/>
    </row>
    <row r="25" spans="1:11" s="136" customFormat="1" ht="12.75">
      <c r="A25" s="126"/>
      <c r="B25" s="133">
        <v>624</v>
      </c>
      <c r="C25" s="113" t="s">
        <v>264</v>
      </c>
      <c r="D25" s="308"/>
      <c r="E25" s="322"/>
      <c r="F25" s="309"/>
      <c r="G25" s="322"/>
      <c r="H25" s="97"/>
      <c r="I25" s="97"/>
      <c r="J25" s="235"/>
      <c r="K25" s="135"/>
    </row>
    <row r="26" spans="1:11" s="136" customFormat="1" ht="12.75">
      <c r="A26" s="126"/>
      <c r="B26" s="133">
        <v>6242</v>
      </c>
      <c r="C26" s="137" t="s">
        <v>127</v>
      </c>
      <c r="D26" s="310"/>
      <c r="E26" s="323"/>
      <c r="F26" s="311"/>
      <c r="G26" s="323"/>
      <c r="H26" s="97"/>
      <c r="I26" s="97"/>
      <c r="J26" s="235"/>
      <c r="K26" s="135"/>
    </row>
    <row r="27" spans="1:11" s="136" customFormat="1" ht="12.75">
      <c r="A27" s="126"/>
      <c r="B27" s="133">
        <v>625</v>
      </c>
      <c r="C27" s="137" t="s">
        <v>60</v>
      </c>
      <c r="D27" s="310"/>
      <c r="E27" s="323"/>
      <c r="F27" s="311"/>
      <c r="G27" s="323"/>
      <c r="H27" s="97"/>
      <c r="I27" s="97"/>
      <c r="J27" s="235"/>
      <c r="K27" s="135"/>
    </row>
    <row r="28" spans="1:11" s="136" customFormat="1" ht="12.75">
      <c r="A28" s="126"/>
      <c r="B28" s="133">
        <v>626</v>
      </c>
      <c r="C28" s="137" t="s">
        <v>61</v>
      </c>
      <c r="D28" s="310"/>
      <c r="E28" s="323"/>
      <c r="F28" s="311"/>
      <c r="G28" s="323"/>
      <c r="H28" s="97"/>
      <c r="I28" s="97"/>
      <c r="J28" s="235"/>
      <c r="K28" s="135"/>
    </row>
    <row r="29" spans="1:11" s="136" customFormat="1" ht="12.75">
      <c r="A29" s="126"/>
      <c r="B29" s="133">
        <v>6281</v>
      </c>
      <c r="C29" s="138" t="s">
        <v>128</v>
      </c>
      <c r="D29" s="310"/>
      <c r="E29" s="323"/>
      <c r="F29" s="311"/>
      <c r="G29" s="323"/>
      <c r="H29" s="97"/>
      <c r="I29" s="97"/>
      <c r="J29" s="235"/>
      <c r="K29" s="135"/>
    </row>
    <row r="30" spans="1:11" s="136" customFormat="1" ht="12.75">
      <c r="A30" s="126"/>
      <c r="B30" s="133">
        <v>6282</v>
      </c>
      <c r="C30" s="138" t="s">
        <v>129</v>
      </c>
      <c r="D30" s="310"/>
      <c r="E30" s="323"/>
      <c r="F30" s="311"/>
      <c r="G30" s="323"/>
      <c r="H30" s="97"/>
      <c r="I30" s="97"/>
      <c r="J30" s="235"/>
      <c r="K30" s="135"/>
    </row>
    <row r="31" spans="1:11" s="136" customFormat="1" ht="12.75">
      <c r="A31" s="126"/>
      <c r="B31" s="133">
        <v>6283</v>
      </c>
      <c r="C31" s="138" t="s">
        <v>130</v>
      </c>
      <c r="D31" s="310"/>
      <c r="E31" s="323"/>
      <c r="F31" s="311"/>
      <c r="G31" s="323"/>
      <c r="H31" s="97"/>
      <c r="I31" s="97"/>
      <c r="J31" s="235"/>
      <c r="K31" s="135"/>
    </row>
    <row r="32" spans="1:11" s="136" customFormat="1" ht="12.75">
      <c r="A32" s="126"/>
      <c r="B32" s="133">
        <v>6284</v>
      </c>
      <c r="C32" s="138" t="s">
        <v>131</v>
      </c>
      <c r="D32" s="310"/>
      <c r="E32" s="323"/>
      <c r="F32" s="311"/>
      <c r="G32" s="323"/>
      <c r="H32" s="97"/>
      <c r="I32" s="97"/>
      <c r="J32" s="235"/>
      <c r="K32" s="135"/>
    </row>
    <row r="33" spans="1:11" s="136" customFormat="1" ht="13.5" thickBot="1">
      <c r="A33" s="126"/>
      <c r="B33" s="133" t="s">
        <v>132</v>
      </c>
      <c r="C33" s="139" t="s">
        <v>133</v>
      </c>
      <c r="D33" s="312"/>
      <c r="E33" s="324"/>
      <c r="F33" s="313"/>
      <c r="G33" s="324"/>
      <c r="H33" s="97"/>
      <c r="I33" s="97"/>
      <c r="J33" s="134"/>
      <c r="K33" s="135"/>
    </row>
    <row r="34" spans="1:11" s="65" customFormat="1" ht="13.5" thickBot="1">
      <c r="A34" s="140"/>
      <c r="B34" s="133"/>
      <c r="C34" s="142"/>
      <c r="D34" s="143"/>
      <c r="E34" s="143"/>
      <c r="F34" s="143"/>
      <c r="G34" s="143"/>
      <c r="H34" s="97"/>
      <c r="I34" s="97"/>
      <c r="J34" s="144"/>
      <c r="K34" s="145"/>
    </row>
    <row r="35" spans="1:11" s="136" customFormat="1" ht="14.25" thickBot="1" thickTop="1">
      <c r="A35" s="126"/>
      <c r="B35" s="146"/>
      <c r="C35" s="147" t="s">
        <v>63</v>
      </c>
      <c r="D35" s="148">
        <f>SUM(D15:D17,D20:D22,D25:D33)</f>
        <v>0</v>
      </c>
      <c r="E35" s="149">
        <f>SUM(E15:E17,E20:E22,E25:E33)</f>
        <v>0</v>
      </c>
      <c r="F35" s="150">
        <f>SUM(F15:F17,F20:F22,F25:F33)</f>
        <v>0</v>
      </c>
      <c r="G35" s="151">
        <f>SUM(G15:G17,G20:G22,G25:G33)</f>
        <v>0</v>
      </c>
      <c r="H35" s="97"/>
      <c r="I35" s="97"/>
      <c r="J35" s="152"/>
      <c r="K35" s="135"/>
    </row>
    <row r="36" spans="1:11" s="136" customFormat="1" ht="14.25" thickBot="1" thickTop="1">
      <c r="A36" s="126"/>
      <c r="B36" s="146"/>
      <c r="C36" s="153"/>
      <c r="D36" s="154"/>
      <c r="E36" s="154"/>
      <c r="F36" s="154"/>
      <c r="G36" s="154"/>
      <c r="H36" s="97"/>
      <c r="I36" s="97"/>
      <c r="J36" s="155"/>
      <c r="K36" s="135"/>
    </row>
    <row r="37" spans="1:10" s="158" customFormat="1" ht="12.75">
      <c r="A37" s="156"/>
      <c r="B37" s="157"/>
      <c r="C37" s="491" t="s">
        <v>257</v>
      </c>
      <c r="D37" s="626" t="str">
        <f>IF('Page de garde'!$D$4="","Réel N-1 (ou anticipé N-1)","Réel "&amp;'Page de garde'!$D$4-1&amp;" (ou anticipé "&amp;'Page de garde'!$D$4-1&amp;")")</f>
        <v>Réel N-1 (ou anticipé N-1)</v>
      </c>
      <c r="E37" s="627"/>
      <c r="F37" s="626" t="str">
        <f>IF('Page de garde'!$D$4="","Prévu N","Prévu "&amp;'Page de garde'!$D$4)</f>
        <v>Prévu N</v>
      </c>
      <c r="G37" s="628"/>
      <c r="H37" s="97"/>
      <c r="I37" s="97"/>
      <c r="J37" s="98"/>
    </row>
    <row r="38" spans="1:10" s="161" customFormat="1" ht="39" thickBot="1">
      <c r="A38" s="156"/>
      <c r="B38" s="159"/>
      <c r="C38" s="160"/>
      <c r="D38" s="101" t="s">
        <v>125</v>
      </c>
      <c r="E38" s="102" t="s">
        <v>124</v>
      </c>
      <c r="F38" s="101" t="s">
        <v>125</v>
      </c>
      <c r="G38" s="103" t="s">
        <v>124</v>
      </c>
      <c r="H38" s="97"/>
      <c r="I38" s="97"/>
      <c r="J38" s="98"/>
    </row>
    <row r="39" spans="1:11" s="65" customFormat="1" ht="13.5" thickBot="1">
      <c r="A39" s="140"/>
      <c r="B39" s="51"/>
      <c r="C39" s="162"/>
      <c r="D39" s="163"/>
      <c r="E39" s="163"/>
      <c r="F39" s="163"/>
      <c r="G39" s="163"/>
      <c r="H39" s="97"/>
      <c r="I39" s="97"/>
      <c r="J39" s="164"/>
      <c r="K39" s="145"/>
    </row>
    <row r="40" spans="1:11" s="65" customFormat="1" ht="12.75">
      <c r="A40" s="140"/>
      <c r="B40" s="51">
        <v>621</v>
      </c>
      <c r="C40" s="165" t="s">
        <v>64</v>
      </c>
      <c r="D40" s="308"/>
      <c r="E40" s="322"/>
      <c r="F40" s="309"/>
      <c r="G40" s="322"/>
      <c r="H40" s="97"/>
      <c r="I40" s="97"/>
      <c r="J40" s="166"/>
      <c r="K40" s="145"/>
    </row>
    <row r="41" spans="1:11" s="65" customFormat="1" ht="12.75">
      <c r="A41" s="140"/>
      <c r="B41" s="51">
        <v>622</v>
      </c>
      <c r="C41" s="167" t="s">
        <v>65</v>
      </c>
      <c r="D41" s="310"/>
      <c r="E41" s="323"/>
      <c r="F41" s="311"/>
      <c r="G41" s="323"/>
      <c r="H41" s="97"/>
      <c r="I41" s="97"/>
      <c r="J41" s="166"/>
      <c r="K41" s="145"/>
    </row>
    <row r="42" spans="1:11" s="65" customFormat="1" ht="12.75">
      <c r="A42" s="140"/>
      <c r="B42" s="51">
        <v>631</v>
      </c>
      <c r="C42" s="167" t="s">
        <v>66</v>
      </c>
      <c r="D42" s="310"/>
      <c r="E42" s="323"/>
      <c r="F42" s="311"/>
      <c r="G42" s="323"/>
      <c r="H42" s="97"/>
      <c r="I42" s="97"/>
      <c r="J42" s="166"/>
      <c r="K42" s="145"/>
    </row>
    <row r="43" spans="1:11" s="65" customFormat="1" ht="12.75">
      <c r="A43" s="140"/>
      <c r="B43" s="51">
        <v>633</v>
      </c>
      <c r="C43" s="167" t="s">
        <v>67</v>
      </c>
      <c r="D43" s="310"/>
      <c r="E43" s="323"/>
      <c r="F43" s="311"/>
      <c r="G43" s="323"/>
      <c r="H43" s="97"/>
      <c r="I43" s="97"/>
      <c r="J43" s="166"/>
      <c r="K43" s="145"/>
    </row>
    <row r="44" spans="1:11" s="65" customFormat="1" ht="12.75">
      <c r="A44" s="140"/>
      <c r="B44" s="51">
        <v>641</v>
      </c>
      <c r="C44" s="167" t="s">
        <v>68</v>
      </c>
      <c r="D44" s="310"/>
      <c r="E44" s="323"/>
      <c r="F44" s="311"/>
      <c r="G44" s="323"/>
      <c r="H44" s="97"/>
      <c r="I44" s="97"/>
      <c r="J44" s="166"/>
      <c r="K44" s="145"/>
    </row>
    <row r="45" spans="1:11" s="65" customFormat="1" ht="12.75">
      <c r="A45" s="140"/>
      <c r="B45" s="51">
        <v>642</v>
      </c>
      <c r="C45" s="167" t="s">
        <v>69</v>
      </c>
      <c r="D45" s="310"/>
      <c r="E45" s="323"/>
      <c r="F45" s="311"/>
      <c r="G45" s="323"/>
      <c r="H45" s="97"/>
      <c r="I45" s="97"/>
      <c r="J45" s="166"/>
      <c r="K45" s="145"/>
    </row>
    <row r="46" spans="1:11" s="65" customFormat="1" ht="12.75">
      <c r="A46" s="140"/>
      <c r="B46" s="51">
        <v>643</v>
      </c>
      <c r="C46" s="167" t="s">
        <v>70</v>
      </c>
      <c r="D46" s="310"/>
      <c r="E46" s="323"/>
      <c r="F46" s="311"/>
      <c r="G46" s="323"/>
      <c r="H46" s="97"/>
      <c r="I46" s="97"/>
      <c r="J46" s="166"/>
      <c r="K46" s="145"/>
    </row>
    <row r="47" spans="1:11" s="172" customFormat="1" ht="12.75">
      <c r="A47" s="168"/>
      <c r="B47" s="169">
        <v>645</v>
      </c>
      <c r="C47" s="167" t="s">
        <v>71</v>
      </c>
      <c r="D47" s="310"/>
      <c r="E47" s="323"/>
      <c r="F47" s="311"/>
      <c r="G47" s="323"/>
      <c r="H47" s="97"/>
      <c r="I47" s="97"/>
      <c r="J47" s="170"/>
      <c r="K47" s="171"/>
    </row>
    <row r="48" spans="1:11" s="172" customFormat="1" ht="12.75">
      <c r="A48" s="168"/>
      <c r="B48" s="169">
        <v>646</v>
      </c>
      <c r="C48" s="167" t="s">
        <v>72</v>
      </c>
      <c r="D48" s="310"/>
      <c r="E48" s="323"/>
      <c r="F48" s="311"/>
      <c r="G48" s="323"/>
      <c r="H48" s="97"/>
      <c r="I48" s="97"/>
      <c r="J48" s="170"/>
      <c r="K48" s="171"/>
    </row>
    <row r="49" spans="1:11" s="65" customFormat="1" ht="12.75">
      <c r="A49" s="140"/>
      <c r="B49" s="51">
        <v>647</v>
      </c>
      <c r="C49" s="167" t="s">
        <v>73</v>
      </c>
      <c r="D49" s="310"/>
      <c r="E49" s="323"/>
      <c r="F49" s="311"/>
      <c r="G49" s="323"/>
      <c r="H49" s="97"/>
      <c r="I49" s="97"/>
      <c r="J49" s="166"/>
      <c r="K49" s="145"/>
    </row>
    <row r="50" spans="1:11" s="65" customFormat="1" ht="13.5" thickBot="1">
      <c r="A50" s="140"/>
      <c r="B50" s="51">
        <v>648</v>
      </c>
      <c r="C50" s="173" t="s">
        <v>74</v>
      </c>
      <c r="D50" s="312"/>
      <c r="E50" s="324"/>
      <c r="F50" s="313"/>
      <c r="G50" s="324"/>
      <c r="H50" s="97"/>
      <c r="I50" s="97"/>
      <c r="J50" s="166"/>
      <c r="K50" s="145"/>
    </row>
    <row r="51" spans="1:11" s="177" customFormat="1" ht="13.5" thickBot="1">
      <c r="A51" s="140"/>
      <c r="B51" s="141"/>
      <c r="C51" s="174"/>
      <c r="D51" s="175"/>
      <c r="E51" s="175"/>
      <c r="F51" s="175"/>
      <c r="G51" s="175"/>
      <c r="H51" s="97"/>
      <c r="I51" s="97"/>
      <c r="J51" s="166"/>
      <c r="K51" s="176"/>
    </row>
    <row r="52" spans="1:11" s="65" customFormat="1" ht="14.25" thickBot="1" thickTop="1">
      <c r="A52" s="140"/>
      <c r="B52" s="141"/>
      <c r="C52" s="147" t="s">
        <v>75</v>
      </c>
      <c r="D52" s="148">
        <f>SUM(D40:D50)</f>
        <v>0</v>
      </c>
      <c r="E52" s="149">
        <f>SUM(E40:E50)</f>
        <v>0</v>
      </c>
      <c r="F52" s="150">
        <f>SUM(F40:F50)</f>
        <v>0</v>
      </c>
      <c r="G52" s="151">
        <f>SUM(G40:G50)</f>
        <v>0</v>
      </c>
      <c r="H52" s="97"/>
      <c r="I52" s="97"/>
      <c r="J52" s="152"/>
      <c r="K52" s="145"/>
    </row>
    <row r="53" spans="1:11" s="177" customFormat="1" ht="13.5" thickTop="1">
      <c r="A53" s="140"/>
      <c r="B53" s="141"/>
      <c r="C53" s="178"/>
      <c r="D53" s="143"/>
      <c r="E53" s="143"/>
      <c r="F53" s="143"/>
      <c r="G53" s="143"/>
      <c r="H53" s="97"/>
      <c r="I53" s="97"/>
      <c r="J53" s="144"/>
      <c r="K53" s="176"/>
    </row>
    <row r="54" spans="1:11" s="177" customFormat="1" ht="13.5" thickBot="1">
      <c r="A54" s="140"/>
      <c r="B54" s="141"/>
      <c r="C54" s="179" t="s">
        <v>134</v>
      </c>
      <c r="D54" s="143"/>
      <c r="E54" s="143"/>
      <c r="F54" s="143"/>
      <c r="G54" s="143"/>
      <c r="H54" s="97"/>
      <c r="I54" s="97"/>
      <c r="J54" s="144"/>
      <c r="K54" s="176"/>
    </row>
    <row r="55" spans="1:10" ht="12.75">
      <c r="A55" s="88"/>
      <c r="B55" s="89"/>
      <c r="C55" s="92"/>
      <c r="D55" s="626" t="str">
        <f>IF('Page de garde'!$D$4="","Réel N-1 (ou anticipé N-1)","Réel "&amp;'Page de garde'!$D$4-1&amp;" (ou anticipé "&amp;'Page de garde'!$D$4-1&amp;")")</f>
        <v>Réel N-1 (ou anticipé N-1)</v>
      </c>
      <c r="E55" s="627"/>
      <c r="F55" s="626" t="str">
        <f>IF('Page de garde'!$D$4="","Prévu N","Prévu "&amp;'Page de garde'!$D$4)</f>
        <v>Prévu N</v>
      </c>
      <c r="G55" s="628"/>
      <c r="H55" s="97"/>
      <c r="I55" s="97"/>
      <c r="J55" s="98"/>
    </row>
    <row r="56" spans="1:10" ht="39" thickBot="1">
      <c r="A56" s="88"/>
      <c r="B56" s="157"/>
      <c r="C56" s="490" t="s">
        <v>258</v>
      </c>
      <c r="D56" s="101" t="s">
        <v>125</v>
      </c>
      <c r="E56" s="102" t="s">
        <v>124</v>
      </c>
      <c r="F56" s="101" t="s">
        <v>125</v>
      </c>
      <c r="G56" s="103" t="s">
        <v>124</v>
      </c>
      <c r="H56" s="97"/>
      <c r="I56" s="97"/>
      <c r="J56" s="98"/>
    </row>
    <row r="57" spans="1:10" ht="13.5" thickBot="1">
      <c r="A57" s="88"/>
      <c r="B57" s="89"/>
      <c r="C57" s="92"/>
      <c r="D57" s="180"/>
      <c r="E57" s="180"/>
      <c r="F57" s="180"/>
      <c r="G57" s="180"/>
      <c r="H57" s="97"/>
      <c r="I57" s="97"/>
      <c r="J57" s="181"/>
    </row>
    <row r="58" spans="1:11" s="90" customFormat="1" ht="12.75">
      <c r="A58" s="111"/>
      <c r="B58" s="112">
        <v>612</v>
      </c>
      <c r="C58" s="182" t="s">
        <v>76</v>
      </c>
      <c r="D58" s="308"/>
      <c r="E58" s="322"/>
      <c r="F58" s="309"/>
      <c r="G58" s="322"/>
      <c r="H58" s="97"/>
      <c r="I58" s="97"/>
      <c r="J58" s="114"/>
      <c r="K58" s="115"/>
    </row>
    <row r="59" spans="1:11" s="90" customFormat="1" ht="12.75">
      <c r="A59" s="111"/>
      <c r="B59" s="112">
        <v>613</v>
      </c>
      <c r="C59" s="183" t="s">
        <v>77</v>
      </c>
      <c r="D59" s="310"/>
      <c r="E59" s="323"/>
      <c r="F59" s="311"/>
      <c r="G59" s="323"/>
      <c r="H59" s="97"/>
      <c r="I59" s="97"/>
      <c r="J59" s="114"/>
      <c r="K59" s="115"/>
    </row>
    <row r="60" spans="1:11" s="90" customFormat="1" ht="12.75">
      <c r="A60" s="111"/>
      <c r="B60" s="112">
        <v>614</v>
      </c>
      <c r="C60" s="183" t="s">
        <v>78</v>
      </c>
      <c r="D60" s="310"/>
      <c r="E60" s="323"/>
      <c r="F60" s="311"/>
      <c r="G60" s="323"/>
      <c r="H60" s="97"/>
      <c r="I60" s="97"/>
      <c r="J60" s="114"/>
      <c r="K60" s="115"/>
    </row>
    <row r="61" spans="1:11" s="90" customFormat="1" ht="12.75">
      <c r="A61" s="111"/>
      <c r="B61" s="112">
        <v>615</v>
      </c>
      <c r="C61" s="183" t="s">
        <v>79</v>
      </c>
      <c r="D61" s="310"/>
      <c r="E61" s="323"/>
      <c r="F61" s="311"/>
      <c r="G61" s="323"/>
      <c r="H61" s="97"/>
      <c r="I61" s="97"/>
      <c r="J61" s="114"/>
      <c r="K61" s="115"/>
    </row>
    <row r="62" spans="1:11" s="90" customFormat="1" ht="12.75">
      <c r="A62" s="111"/>
      <c r="B62" s="112">
        <v>616</v>
      </c>
      <c r="C62" s="183" t="s">
        <v>80</v>
      </c>
      <c r="D62" s="310"/>
      <c r="E62" s="323"/>
      <c r="F62" s="311"/>
      <c r="G62" s="323"/>
      <c r="H62" s="97"/>
      <c r="I62" s="97"/>
      <c r="J62" s="114"/>
      <c r="K62" s="115"/>
    </row>
    <row r="63" spans="1:11" s="90" customFormat="1" ht="12.75">
      <c r="A63" s="111"/>
      <c r="B63" s="112">
        <v>617</v>
      </c>
      <c r="C63" s="183" t="s">
        <v>81</v>
      </c>
      <c r="D63" s="310"/>
      <c r="E63" s="323"/>
      <c r="F63" s="311"/>
      <c r="G63" s="323"/>
      <c r="H63" s="97"/>
      <c r="I63" s="97"/>
      <c r="J63" s="114"/>
      <c r="K63" s="115"/>
    </row>
    <row r="64" spans="1:11" s="90" customFormat="1" ht="12.75">
      <c r="A64" s="111"/>
      <c r="B64" s="112">
        <v>618</v>
      </c>
      <c r="C64" s="183" t="s">
        <v>62</v>
      </c>
      <c r="D64" s="310"/>
      <c r="E64" s="323"/>
      <c r="F64" s="311"/>
      <c r="G64" s="323"/>
      <c r="H64" s="97"/>
      <c r="I64" s="97"/>
      <c r="J64" s="114"/>
      <c r="K64" s="115"/>
    </row>
    <row r="65" spans="1:11" s="136" customFormat="1" ht="12.75">
      <c r="A65" s="126"/>
      <c r="B65" s="132">
        <v>623</v>
      </c>
      <c r="C65" s="184" t="s">
        <v>82</v>
      </c>
      <c r="D65" s="310"/>
      <c r="E65" s="323"/>
      <c r="F65" s="311"/>
      <c r="G65" s="323"/>
      <c r="H65" s="97"/>
      <c r="I65" s="97"/>
      <c r="J65" s="134"/>
      <c r="K65" s="135"/>
    </row>
    <row r="66" spans="1:11" s="136" customFormat="1" ht="12.75">
      <c r="A66" s="126"/>
      <c r="B66" s="132">
        <v>627</v>
      </c>
      <c r="C66" s="184" t="s">
        <v>83</v>
      </c>
      <c r="D66" s="310"/>
      <c r="E66" s="323"/>
      <c r="F66" s="311"/>
      <c r="G66" s="323"/>
      <c r="H66" s="97"/>
      <c r="I66" s="97"/>
      <c r="J66" s="134"/>
      <c r="K66" s="135"/>
    </row>
    <row r="67" spans="1:11" s="90" customFormat="1" ht="12.75">
      <c r="A67" s="111"/>
      <c r="B67" s="185">
        <v>635</v>
      </c>
      <c r="C67" s="186" t="s">
        <v>320</v>
      </c>
      <c r="D67" s="310"/>
      <c r="E67" s="323"/>
      <c r="F67" s="311"/>
      <c r="G67" s="323"/>
      <c r="H67" s="97"/>
      <c r="I67" s="97"/>
      <c r="J67" s="114"/>
      <c r="K67" s="115"/>
    </row>
    <row r="68" spans="1:11" s="90" customFormat="1" ht="13.5" thickBot="1">
      <c r="A68" s="111"/>
      <c r="B68" s="187">
        <v>637</v>
      </c>
      <c r="C68" s="188" t="s">
        <v>321</v>
      </c>
      <c r="D68" s="312"/>
      <c r="E68" s="324"/>
      <c r="F68" s="313"/>
      <c r="G68" s="324"/>
      <c r="H68" s="97"/>
      <c r="I68" s="97"/>
      <c r="J68" s="114"/>
      <c r="K68" s="115"/>
    </row>
    <row r="69" spans="1:11" s="90" customFormat="1" ht="12.75">
      <c r="A69" s="111"/>
      <c r="B69" s="187"/>
      <c r="C69" s="189"/>
      <c r="D69" s="119"/>
      <c r="E69" s="119"/>
      <c r="F69" s="119"/>
      <c r="G69" s="119"/>
      <c r="H69" s="97"/>
      <c r="I69" s="97"/>
      <c r="J69" s="114"/>
      <c r="K69" s="115"/>
    </row>
    <row r="70" spans="1:11" s="90" customFormat="1" ht="13.5" thickBot="1">
      <c r="A70" s="111"/>
      <c r="B70" s="127" t="s">
        <v>25</v>
      </c>
      <c r="C70" s="189"/>
      <c r="D70" s="119"/>
      <c r="E70" s="119"/>
      <c r="F70" s="119"/>
      <c r="G70" s="119"/>
      <c r="H70" s="97"/>
      <c r="I70" s="97"/>
      <c r="J70" s="114"/>
      <c r="K70" s="115"/>
    </row>
    <row r="71" spans="1:11" s="90" customFormat="1" ht="12.75">
      <c r="A71" s="111"/>
      <c r="B71" s="112">
        <v>651</v>
      </c>
      <c r="C71" s="190" t="s">
        <v>84</v>
      </c>
      <c r="D71" s="308"/>
      <c r="E71" s="322"/>
      <c r="F71" s="309"/>
      <c r="G71" s="322"/>
      <c r="H71" s="97"/>
      <c r="I71" s="97"/>
      <c r="J71" s="134"/>
      <c r="K71" s="115"/>
    </row>
    <row r="72" spans="1:11" s="90" customFormat="1" ht="12.75">
      <c r="A72" s="111"/>
      <c r="B72" s="112">
        <v>653</v>
      </c>
      <c r="C72" s="349" t="s">
        <v>191</v>
      </c>
      <c r="D72" s="350"/>
      <c r="E72" s="351"/>
      <c r="F72" s="352"/>
      <c r="G72" s="351"/>
      <c r="H72" s="97"/>
      <c r="I72" s="97"/>
      <c r="J72" s="134"/>
      <c r="K72" s="115"/>
    </row>
    <row r="73" spans="1:11" s="90" customFormat="1" ht="12.75">
      <c r="A73" s="111"/>
      <c r="B73" s="132">
        <v>654</v>
      </c>
      <c r="C73" s="184" t="s">
        <v>85</v>
      </c>
      <c r="D73" s="310"/>
      <c r="E73" s="323"/>
      <c r="F73" s="311"/>
      <c r="G73" s="323"/>
      <c r="H73" s="97"/>
      <c r="I73" s="97"/>
      <c r="J73" s="134"/>
      <c r="K73" s="115"/>
    </row>
    <row r="74" spans="1:11" s="90" customFormat="1" ht="12.75">
      <c r="A74" s="111"/>
      <c r="B74" s="132">
        <v>655</v>
      </c>
      <c r="C74" s="184" t="s">
        <v>86</v>
      </c>
      <c r="D74" s="310"/>
      <c r="E74" s="323"/>
      <c r="F74" s="311"/>
      <c r="G74" s="323"/>
      <c r="H74" s="97"/>
      <c r="I74" s="97"/>
      <c r="J74" s="134"/>
      <c r="K74" s="115"/>
    </row>
    <row r="75" spans="1:11" s="90" customFormat="1" ht="12.75">
      <c r="A75" s="111"/>
      <c r="B75" s="132">
        <v>657</v>
      </c>
      <c r="C75" s="184" t="s">
        <v>87</v>
      </c>
      <c r="D75" s="310"/>
      <c r="E75" s="323"/>
      <c r="F75" s="311"/>
      <c r="G75" s="323"/>
      <c r="H75" s="97"/>
      <c r="I75" s="97"/>
      <c r="J75" s="134"/>
      <c r="K75" s="115"/>
    </row>
    <row r="76" spans="1:11" s="90" customFormat="1" ht="13.5" thickBot="1">
      <c r="A76" s="111"/>
      <c r="B76" s="132">
        <v>658</v>
      </c>
      <c r="C76" s="191" t="s">
        <v>88</v>
      </c>
      <c r="D76" s="312"/>
      <c r="E76" s="324"/>
      <c r="F76" s="313"/>
      <c r="G76" s="324"/>
      <c r="H76" s="97"/>
      <c r="I76" s="97"/>
      <c r="J76" s="134"/>
      <c r="K76" s="115"/>
    </row>
    <row r="77" spans="1:11" s="90" customFormat="1" ht="12.75">
      <c r="A77" s="111"/>
      <c r="B77" s="132"/>
      <c r="C77" s="128"/>
      <c r="D77" s="192"/>
      <c r="E77" s="192"/>
      <c r="F77" s="192"/>
      <c r="G77" s="192"/>
      <c r="H77" s="97"/>
      <c r="I77" s="97"/>
      <c r="J77" s="134"/>
      <c r="K77" s="115"/>
    </row>
    <row r="78" spans="1:11" s="90" customFormat="1" ht="13.5" thickBot="1">
      <c r="A78" s="111"/>
      <c r="B78" s="193" t="s">
        <v>26</v>
      </c>
      <c r="C78" s="128"/>
      <c r="D78" s="192"/>
      <c r="E78" s="192"/>
      <c r="F78" s="192"/>
      <c r="G78" s="192"/>
      <c r="H78" s="97"/>
      <c r="I78" s="97"/>
      <c r="J78" s="134"/>
      <c r="K78" s="115"/>
    </row>
    <row r="79" spans="1:11" s="199" customFormat="1" ht="13.5" thickBot="1">
      <c r="A79" s="194"/>
      <c r="B79" s="195">
        <v>66</v>
      </c>
      <c r="C79" s="196" t="s">
        <v>89</v>
      </c>
      <c r="D79" s="314"/>
      <c r="E79" s="325"/>
      <c r="F79" s="315"/>
      <c r="G79" s="325"/>
      <c r="H79" s="97"/>
      <c r="I79" s="97"/>
      <c r="J79" s="197"/>
      <c r="K79" s="198"/>
    </row>
    <row r="80" spans="1:11" s="204" customFormat="1" ht="12.75">
      <c r="A80" s="194"/>
      <c r="B80" s="200"/>
      <c r="C80" s="201"/>
      <c r="D80" s="202"/>
      <c r="E80" s="202"/>
      <c r="F80" s="202"/>
      <c r="G80" s="202"/>
      <c r="H80" s="97"/>
      <c r="I80" s="97"/>
      <c r="J80" s="197"/>
      <c r="K80" s="203"/>
    </row>
    <row r="81" spans="1:11" s="204" customFormat="1" ht="13.5" thickBot="1">
      <c r="A81" s="194"/>
      <c r="B81" s="193" t="s">
        <v>90</v>
      </c>
      <c r="C81" s="205"/>
      <c r="D81" s="202"/>
      <c r="E81" s="202"/>
      <c r="F81" s="202"/>
      <c r="G81" s="202"/>
      <c r="H81" s="97"/>
      <c r="I81" s="97"/>
      <c r="J81" s="197"/>
      <c r="K81" s="203"/>
    </row>
    <row r="82" spans="1:11" s="199" customFormat="1" ht="12.75">
      <c r="A82" s="194"/>
      <c r="B82" s="195">
        <v>671</v>
      </c>
      <c r="C82" s="206" t="s">
        <v>91</v>
      </c>
      <c r="D82" s="308"/>
      <c r="E82" s="322"/>
      <c r="F82" s="309"/>
      <c r="G82" s="322"/>
      <c r="H82" s="97"/>
      <c r="I82" s="97"/>
      <c r="J82" s="197"/>
      <c r="K82" s="198"/>
    </row>
    <row r="83" spans="1:11" s="204" customFormat="1" ht="12.75">
      <c r="A83" s="194"/>
      <c r="B83" s="195"/>
      <c r="C83" s="207" t="s">
        <v>146</v>
      </c>
      <c r="D83" s="310"/>
      <c r="E83" s="323"/>
      <c r="F83" s="311"/>
      <c r="G83" s="323"/>
      <c r="H83" s="97"/>
      <c r="I83" s="97"/>
      <c r="J83" s="197"/>
      <c r="K83" s="203"/>
    </row>
    <row r="84" spans="1:11" s="204" customFormat="1" ht="12.75">
      <c r="A84" s="194"/>
      <c r="B84" s="195">
        <v>673</v>
      </c>
      <c r="C84" s="208" t="s">
        <v>92</v>
      </c>
      <c r="D84" s="310"/>
      <c r="E84" s="323"/>
      <c r="F84" s="311"/>
      <c r="G84" s="323"/>
      <c r="H84" s="97"/>
      <c r="I84" s="97"/>
      <c r="J84" s="197"/>
      <c r="K84" s="203"/>
    </row>
    <row r="85" spans="1:11" s="204" customFormat="1" ht="12.75">
      <c r="A85" s="194"/>
      <c r="B85" s="195">
        <v>675</v>
      </c>
      <c r="C85" s="207" t="s">
        <v>93</v>
      </c>
      <c r="D85" s="310"/>
      <c r="E85" s="323"/>
      <c r="F85" s="311"/>
      <c r="G85" s="323"/>
      <c r="H85" s="97"/>
      <c r="I85" s="97"/>
      <c r="J85" s="197"/>
      <c r="K85" s="203"/>
    </row>
    <row r="86" spans="1:11" s="204" customFormat="1" ht="13.5" thickBot="1">
      <c r="A86" s="194"/>
      <c r="B86" s="195">
        <v>678</v>
      </c>
      <c r="C86" s="209" t="s">
        <v>94</v>
      </c>
      <c r="D86" s="312"/>
      <c r="E86" s="324"/>
      <c r="F86" s="313"/>
      <c r="G86" s="324"/>
      <c r="H86" s="97"/>
      <c r="I86" s="97"/>
      <c r="J86" s="197"/>
      <c r="K86" s="203"/>
    </row>
    <row r="87" spans="1:11" s="204" customFormat="1" ht="12.75">
      <c r="A87" s="194"/>
      <c r="B87" s="200"/>
      <c r="C87" s="195"/>
      <c r="D87" s="202"/>
      <c r="E87" s="202"/>
      <c r="F87" s="202"/>
      <c r="G87" s="202"/>
      <c r="H87" s="97"/>
      <c r="I87" s="97"/>
      <c r="J87" s="197"/>
      <c r="K87" s="203"/>
    </row>
    <row r="88" spans="1:11" s="215" customFormat="1" ht="13.5" thickBot="1">
      <c r="A88" s="210"/>
      <c r="B88" s="193" t="s">
        <v>95</v>
      </c>
      <c r="C88" s="211"/>
      <c r="D88" s="212"/>
      <c r="E88" s="212"/>
      <c r="F88" s="212"/>
      <c r="G88" s="212"/>
      <c r="H88" s="97"/>
      <c r="I88" s="97"/>
      <c r="J88" s="213"/>
      <c r="K88" s="214"/>
    </row>
    <row r="89" spans="1:11" s="204" customFormat="1" ht="12.75">
      <c r="A89" s="194"/>
      <c r="B89" s="195">
        <v>6811</v>
      </c>
      <c r="C89" s="206" t="s">
        <v>27</v>
      </c>
      <c r="D89" s="308"/>
      <c r="E89" s="322"/>
      <c r="F89" s="309"/>
      <c r="G89" s="322"/>
      <c r="H89" s="97"/>
      <c r="I89" s="97"/>
      <c r="J89" s="197"/>
      <c r="K89" s="203"/>
    </row>
    <row r="90" spans="1:11" s="204" customFormat="1" ht="12.75">
      <c r="A90" s="194"/>
      <c r="B90" s="195">
        <v>6812</v>
      </c>
      <c r="C90" s="207" t="s">
        <v>28</v>
      </c>
      <c r="D90" s="310"/>
      <c r="E90" s="323"/>
      <c r="F90" s="311"/>
      <c r="G90" s="323"/>
      <c r="H90" s="97"/>
      <c r="I90" s="97"/>
      <c r="J90" s="197"/>
      <c r="K90" s="203"/>
    </row>
    <row r="91" spans="1:11" s="204" customFormat="1" ht="12.75">
      <c r="A91" s="194"/>
      <c r="B91" s="195">
        <v>6815</v>
      </c>
      <c r="C91" s="207" t="s">
        <v>193</v>
      </c>
      <c r="D91" s="310"/>
      <c r="E91" s="323"/>
      <c r="F91" s="311"/>
      <c r="G91" s="323"/>
      <c r="H91" s="97"/>
      <c r="I91" s="97"/>
      <c r="J91" s="197"/>
      <c r="K91" s="203"/>
    </row>
    <row r="92" spans="1:11" s="199" customFormat="1" ht="12.75">
      <c r="A92" s="194"/>
      <c r="B92" s="216">
        <v>6816</v>
      </c>
      <c r="C92" s="207" t="s">
        <v>30</v>
      </c>
      <c r="D92" s="310"/>
      <c r="E92" s="323"/>
      <c r="F92" s="311"/>
      <c r="G92" s="323"/>
      <c r="H92" s="97"/>
      <c r="I92" s="97"/>
      <c r="J92" s="197"/>
      <c r="K92" s="198"/>
    </row>
    <row r="93" spans="1:11" s="199" customFormat="1" ht="12.75">
      <c r="A93" s="194"/>
      <c r="B93" s="216">
        <v>6817</v>
      </c>
      <c r="C93" s="207" t="s">
        <v>31</v>
      </c>
      <c r="D93" s="310"/>
      <c r="E93" s="323"/>
      <c r="F93" s="311"/>
      <c r="G93" s="323"/>
      <c r="H93" s="97"/>
      <c r="I93" s="97"/>
      <c r="J93" s="197"/>
      <c r="K93" s="198"/>
    </row>
    <row r="94" spans="1:11" s="204" customFormat="1" ht="12.75">
      <c r="A94" s="194"/>
      <c r="B94" s="195">
        <v>686</v>
      </c>
      <c r="C94" s="207" t="s">
        <v>322</v>
      </c>
      <c r="D94" s="310"/>
      <c r="E94" s="323"/>
      <c r="F94" s="311"/>
      <c r="G94" s="323"/>
      <c r="H94" s="97"/>
      <c r="I94" s="97"/>
      <c r="J94" s="197"/>
      <c r="K94" s="203"/>
    </row>
    <row r="95" spans="1:11" s="204" customFormat="1" ht="25.5">
      <c r="A95" s="194"/>
      <c r="B95" s="133">
        <v>687</v>
      </c>
      <c r="C95" s="217" t="s">
        <v>323</v>
      </c>
      <c r="D95" s="310"/>
      <c r="E95" s="323"/>
      <c r="F95" s="311"/>
      <c r="G95" s="323"/>
      <c r="H95" s="97"/>
      <c r="I95" s="97"/>
      <c r="J95" s="197"/>
      <c r="K95" s="203"/>
    </row>
    <row r="96" spans="1:10" s="220" customFormat="1" ht="12.75">
      <c r="A96" s="218"/>
      <c r="B96" s="133">
        <v>68725</v>
      </c>
      <c r="C96" s="217" t="s">
        <v>135</v>
      </c>
      <c r="D96" s="310"/>
      <c r="E96" s="323"/>
      <c r="F96" s="311"/>
      <c r="G96" s="323"/>
      <c r="H96" s="97"/>
      <c r="I96" s="97"/>
      <c r="J96" s="219"/>
    </row>
    <row r="97" spans="1:11" s="224" customFormat="1" ht="12.75">
      <c r="A97" s="218"/>
      <c r="B97" s="221">
        <v>68741</v>
      </c>
      <c r="C97" s="208" t="s">
        <v>136</v>
      </c>
      <c r="D97" s="310"/>
      <c r="E97" s="323"/>
      <c r="F97" s="311"/>
      <c r="G97" s="323"/>
      <c r="H97" s="97"/>
      <c r="I97" s="97"/>
      <c r="J97" s="222"/>
      <c r="K97" s="223"/>
    </row>
    <row r="98" spans="1:11" s="224" customFormat="1" ht="12.75">
      <c r="A98" s="218"/>
      <c r="B98" s="221">
        <v>68742</v>
      </c>
      <c r="C98" s="208" t="s">
        <v>137</v>
      </c>
      <c r="D98" s="310"/>
      <c r="E98" s="323"/>
      <c r="F98" s="311"/>
      <c r="G98" s="323"/>
      <c r="H98" s="97"/>
      <c r="I98" s="97"/>
      <c r="J98" s="222"/>
      <c r="K98" s="223"/>
    </row>
    <row r="99" spans="1:11" s="224" customFormat="1" ht="12.75">
      <c r="A99" s="218"/>
      <c r="B99" s="221">
        <v>689</v>
      </c>
      <c r="C99" s="208" t="s">
        <v>350</v>
      </c>
      <c r="D99" s="310"/>
      <c r="E99" s="323"/>
      <c r="F99" s="311"/>
      <c r="G99" s="323"/>
      <c r="H99" s="97"/>
      <c r="I99" s="97"/>
      <c r="J99" s="222"/>
      <c r="K99" s="223"/>
    </row>
    <row r="100" spans="1:11" s="224" customFormat="1" ht="25.5">
      <c r="A100" s="218"/>
      <c r="B100" s="546">
        <v>68921</v>
      </c>
      <c r="C100" s="208" t="s">
        <v>351</v>
      </c>
      <c r="D100" s="310"/>
      <c r="E100" s="323"/>
      <c r="F100" s="311"/>
      <c r="G100" s="323"/>
      <c r="H100" s="97"/>
      <c r="I100" s="97"/>
      <c r="J100" s="222"/>
      <c r="K100" s="223"/>
    </row>
    <row r="101" spans="1:11" s="224" customFormat="1" ht="25.5">
      <c r="A101" s="218"/>
      <c r="B101" s="546">
        <v>68922</v>
      </c>
      <c r="C101" s="208" t="s">
        <v>352</v>
      </c>
      <c r="D101" s="310"/>
      <c r="E101" s="323"/>
      <c r="F101" s="311"/>
      <c r="G101" s="323"/>
      <c r="H101" s="97"/>
      <c r="I101" s="97"/>
      <c r="J101" s="222"/>
      <c r="K101" s="223"/>
    </row>
    <row r="102" spans="1:11" s="224" customFormat="1" ht="13.5" customHeight="1" thickBot="1">
      <c r="A102" s="218"/>
      <c r="B102" s="221">
        <v>6895</v>
      </c>
      <c r="C102" s="547" t="s">
        <v>353</v>
      </c>
      <c r="D102" s="312"/>
      <c r="E102" s="324"/>
      <c r="F102" s="313"/>
      <c r="G102" s="324"/>
      <c r="H102" s="97"/>
      <c r="I102" s="97"/>
      <c r="J102" s="222"/>
      <c r="K102" s="223"/>
    </row>
    <row r="103" spans="1:11" s="204" customFormat="1" ht="13.5" thickBot="1">
      <c r="A103" s="194"/>
      <c r="B103" s="200"/>
      <c r="C103" s="195"/>
      <c r="D103" s="202"/>
      <c r="E103" s="202"/>
      <c r="F103" s="202"/>
      <c r="G103" s="202"/>
      <c r="H103" s="97"/>
      <c r="I103" s="97"/>
      <c r="J103" s="197"/>
      <c r="K103" s="203"/>
    </row>
    <row r="104" spans="1:11" s="204" customFormat="1" ht="14.25" thickBot="1" thickTop="1">
      <c r="A104" s="194"/>
      <c r="B104" s="200"/>
      <c r="C104" s="147" t="s">
        <v>96</v>
      </c>
      <c r="D104" s="148">
        <f>SUM(D58:D68,D71:D76,D79,D82:D86,D89:D102)</f>
        <v>0</v>
      </c>
      <c r="E104" s="149">
        <f>SUM(E58:E68,E71:E76,E79,E82:E86,E89:E102)</f>
        <v>0</v>
      </c>
      <c r="F104" s="150">
        <f>SUM(F58:F68,F71:F76,F79,F82:F86,F89:F102)</f>
        <v>0</v>
      </c>
      <c r="G104" s="151">
        <f>SUM(G58:G68,G71:G76,G79,G82:G86,G89:G102)</f>
        <v>0</v>
      </c>
      <c r="H104" s="97"/>
      <c r="I104" s="97"/>
      <c r="J104" s="152"/>
      <c r="K104" s="203"/>
    </row>
    <row r="105" spans="1:11" s="230" customFormat="1" ht="14.25" thickBot="1" thickTop="1">
      <c r="A105" s="226"/>
      <c r="B105" s="225"/>
      <c r="C105" s="205"/>
      <c r="D105" s="227"/>
      <c r="E105" s="227"/>
      <c r="F105" s="228"/>
      <c r="G105" s="228"/>
      <c r="H105" s="97"/>
      <c r="I105" s="97"/>
      <c r="J105" s="229"/>
      <c r="K105" s="214"/>
    </row>
    <row r="106" spans="1:11" s="204" customFormat="1" ht="14.25" thickBot="1" thickTop="1">
      <c r="A106" s="194"/>
      <c r="B106" s="200"/>
      <c r="C106" s="147" t="s">
        <v>36</v>
      </c>
      <c r="D106" s="148">
        <f>D35+D52+D104</f>
        <v>0</v>
      </c>
      <c r="E106" s="149">
        <f>E35+E52+E104</f>
        <v>0</v>
      </c>
      <c r="F106" s="150">
        <f>F35+F52+F104</f>
        <v>0</v>
      </c>
      <c r="G106" s="151">
        <f>G35+G52+G104</f>
        <v>0</v>
      </c>
      <c r="H106" s="97"/>
      <c r="I106" s="97"/>
      <c r="J106" s="231"/>
      <c r="K106" s="203"/>
    </row>
    <row r="107" spans="1:10" ht="14.25" thickBot="1" thickTop="1">
      <c r="A107" s="88"/>
      <c r="B107" s="89"/>
      <c r="C107" s="92"/>
      <c r="D107" s="232"/>
      <c r="E107" s="232"/>
      <c r="F107" s="232"/>
      <c r="G107" s="232"/>
      <c r="H107" s="97"/>
      <c r="I107" s="97"/>
      <c r="J107" s="233"/>
    </row>
    <row r="108" spans="1:10" ht="14.25" thickBot="1" thickTop="1">
      <c r="A108" s="88"/>
      <c r="B108" s="89"/>
      <c r="C108" s="147" t="s">
        <v>37</v>
      </c>
      <c r="D108" s="148">
        <f>IF(D179&gt;D106,D179-D106,)</f>
        <v>0</v>
      </c>
      <c r="E108" s="149">
        <f>IF(E179&gt;E106,E179-E106,)</f>
        <v>0</v>
      </c>
      <c r="F108" s="150">
        <f>IF(F179&gt;F106,F179-F106,)</f>
        <v>0</v>
      </c>
      <c r="G108" s="151">
        <f>IF(G179&gt;G106,G179-G106,)</f>
        <v>0</v>
      </c>
      <c r="H108" s="97"/>
      <c r="I108" s="97"/>
      <c r="J108" s="152"/>
    </row>
    <row r="109" spans="1:10" ht="14.25" thickBot="1" thickTop="1">
      <c r="A109" s="88"/>
      <c r="B109" s="89"/>
      <c r="C109" s="92"/>
      <c r="D109" s="97"/>
      <c r="E109" s="97"/>
      <c r="F109" s="97"/>
      <c r="G109" s="97"/>
      <c r="H109" s="97"/>
      <c r="I109" s="97"/>
      <c r="J109" s="235"/>
    </row>
    <row r="110" spans="1:10" ht="14.25" thickBot="1" thickTop="1">
      <c r="A110" s="88"/>
      <c r="B110" s="89"/>
      <c r="C110" s="147" t="s">
        <v>97</v>
      </c>
      <c r="D110" s="148">
        <f>D106+D108</f>
        <v>0</v>
      </c>
      <c r="E110" s="149">
        <f>E106+E108</f>
        <v>0</v>
      </c>
      <c r="F110" s="150">
        <f>F106+F108</f>
        <v>0</v>
      </c>
      <c r="G110" s="151">
        <f>G106+G108</f>
        <v>0</v>
      </c>
      <c r="H110" s="97"/>
      <c r="I110" s="97"/>
      <c r="J110" s="231"/>
    </row>
    <row r="111" spans="1:10" ht="14.25" thickBot="1" thickTop="1">
      <c r="A111" s="88"/>
      <c r="B111" s="234"/>
      <c r="C111" s="236"/>
      <c r="D111" s="202"/>
      <c r="E111" s="202"/>
      <c r="F111" s="237"/>
      <c r="G111" s="237"/>
      <c r="H111" s="97"/>
      <c r="I111" s="97"/>
      <c r="J111" s="231"/>
    </row>
    <row r="112" spans="1:10" ht="12.75">
      <c r="A112" s="88"/>
      <c r="B112" s="234"/>
      <c r="C112" s="348" t="s">
        <v>192</v>
      </c>
      <c r="D112" s="626" t="str">
        <f>IF('Page de garde'!$D$4="","Réel N-1 (ou anticipé N-1)","Réel "&amp;'Page de garde'!$D$4-1&amp;" (ou anticipé "&amp;'Page de garde'!$D$4-1&amp;")")</f>
        <v>Réel N-1 (ou anticipé N-1)</v>
      </c>
      <c r="E112" s="627"/>
      <c r="F112" s="626" t="str">
        <f>IF('Page de garde'!$D$4="","Prévu N","Prévu "&amp;'Page de garde'!$D$4)</f>
        <v>Prévu N</v>
      </c>
      <c r="G112" s="628"/>
      <c r="H112" s="97"/>
      <c r="I112" s="97"/>
      <c r="J112" s="98"/>
    </row>
    <row r="113" spans="1:10" ht="39" thickBot="1">
      <c r="A113" s="88"/>
      <c r="B113" s="238"/>
      <c r="C113" s="100" t="s">
        <v>259</v>
      </c>
      <c r="D113" s="101" t="s">
        <v>125</v>
      </c>
      <c r="E113" s="102" t="s">
        <v>124</v>
      </c>
      <c r="F113" s="101" t="s">
        <v>125</v>
      </c>
      <c r="G113" s="103" t="s">
        <v>124</v>
      </c>
      <c r="H113" s="97"/>
      <c r="I113" s="97"/>
      <c r="J113" s="98"/>
    </row>
    <row r="114" spans="1:10" ht="13.5" thickBot="1">
      <c r="A114" s="88"/>
      <c r="B114" s="238"/>
      <c r="C114" s="239"/>
      <c r="D114" s="240"/>
      <c r="E114" s="240"/>
      <c r="F114" s="240"/>
      <c r="G114" s="107"/>
      <c r="H114" s="97"/>
      <c r="I114" s="97"/>
      <c r="J114" s="108"/>
    </row>
    <row r="115" spans="1:10" ht="12.75">
      <c r="A115" s="88"/>
      <c r="B115" s="241">
        <v>731</v>
      </c>
      <c r="C115" s="242" t="s">
        <v>98</v>
      </c>
      <c r="D115" s="308"/>
      <c r="E115" s="322"/>
      <c r="F115" s="309"/>
      <c r="G115" s="322"/>
      <c r="H115" s="97"/>
      <c r="I115" s="97"/>
      <c r="J115" s="243"/>
    </row>
    <row r="116" spans="1:11" s="245" customFormat="1" ht="25.5">
      <c r="A116" s="88"/>
      <c r="B116" s="241">
        <v>7312152</v>
      </c>
      <c r="C116" s="297" t="s">
        <v>194</v>
      </c>
      <c r="D116" s="316"/>
      <c r="E116" s="326"/>
      <c r="F116" s="317"/>
      <c r="G116" s="326"/>
      <c r="H116" s="97"/>
      <c r="I116" s="97"/>
      <c r="J116" s="243"/>
      <c r="K116" s="244"/>
    </row>
    <row r="117" spans="1:10" ht="12.75">
      <c r="A117" s="88"/>
      <c r="B117" s="241">
        <v>732</v>
      </c>
      <c r="C117" s="246" t="s">
        <v>40</v>
      </c>
      <c r="D117" s="310"/>
      <c r="E117" s="323"/>
      <c r="F117" s="311"/>
      <c r="G117" s="323"/>
      <c r="H117" s="97"/>
      <c r="I117" s="97"/>
      <c r="J117" s="243"/>
    </row>
    <row r="118" spans="1:10" ht="12.75">
      <c r="A118" s="88"/>
      <c r="B118" s="241">
        <v>733</v>
      </c>
      <c r="C118" s="246" t="s">
        <v>99</v>
      </c>
      <c r="D118" s="310"/>
      <c r="E118" s="323"/>
      <c r="F118" s="311"/>
      <c r="G118" s="323"/>
      <c r="H118" s="97"/>
      <c r="I118" s="97"/>
      <c r="J118" s="243"/>
    </row>
    <row r="119" spans="1:10" ht="12.75">
      <c r="A119" s="88"/>
      <c r="B119" s="133">
        <v>734</v>
      </c>
      <c r="C119" s="246" t="s">
        <v>100</v>
      </c>
      <c r="D119" s="310"/>
      <c r="E119" s="323"/>
      <c r="F119" s="311"/>
      <c r="G119" s="323"/>
      <c r="H119" s="97"/>
      <c r="I119" s="97"/>
      <c r="J119" s="243"/>
    </row>
    <row r="120" spans="1:10" ht="13.5" thickBot="1">
      <c r="A120" s="88"/>
      <c r="B120" s="133">
        <v>738</v>
      </c>
      <c r="C120" s="247" t="s">
        <v>42</v>
      </c>
      <c r="D120" s="312"/>
      <c r="E120" s="324"/>
      <c r="F120" s="313"/>
      <c r="G120" s="324"/>
      <c r="H120" s="97"/>
      <c r="I120" s="97"/>
      <c r="J120" s="248"/>
    </row>
    <row r="121" spans="1:10" ht="13.5" thickBot="1">
      <c r="A121" s="88"/>
      <c r="B121" s="133"/>
      <c r="C121" s="249"/>
      <c r="D121" s="239"/>
      <c r="E121" s="239"/>
      <c r="F121" s="239"/>
      <c r="G121" s="239"/>
      <c r="H121" s="97"/>
      <c r="I121" s="97"/>
      <c r="J121" s="248"/>
    </row>
    <row r="122" spans="1:10" ht="14.25" thickBot="1" thickTop="1">
      <c r="A122" s="88"/>
      <c r="B122" s="250"/>
      <c r="C122" s="147" t="s">
        <v>63</v>
      </c>
      <c r="D122" s="148">
        <f>SUM(D115,D117:D120)</f>
        <v>0</v>
      </c>
      <c r="E122" s="149">
        <f>SUM(E115,E117:E120)</f>
        <v>0</v>
      </c>
      <c r="F122" s="150">
        <f>SUM(F115,F117:F120)</f>
        <v>0</v>
      </c>
      <c r="G122" s="151">
        <f>SUM(G115,G117:G120)</f>
        <v>0</v>
      </c>
      <c r="H122" s="97"/>
      <c r="I122" s="97"/>
      <c r="J122" s="152"/>
    </row>
    <row r="123" spans="1:10" ht="13.5" thickTop="1">
      <c r="A123" s="88"/>
      <c r="B123" s="250"/>
      <c r="C123" s="239"/>
      <c r="D123" s="251"/>
      <c r="E123" s="251"/>
      <c r="F123" s="251"/>
      <c r="G123" s="252"/>
      <c r="H123" s="97"/>
      <c r="I123" s="97"/>
      <c r="J123" s="152"/>
    </row>
    <row r="124" spans="1:10" ht="13.5" thickBot="1">
      <c r="A124" s="88"/>
      <c r="B124" s="234"/>
      <c r="C124" s="236"/>
      <c r="D124" s="253"/>
      <c r="E124" s="253"/>
      <c r="F124" s="253"/>
      <c r="G124" s="253"/>
      <c r="H124" s="97"/>
      <c r="I124" s="97"/>
      <c r="J124" s="254"/>
    </row>
    <row r="125" spans="1:10" ht="12.75">
      <c r="A125" s="88"/>
      <c r="B125" s="234"/>
      <c r="C125" s="625" t="s">
        <v>164</v>
      </c>
      <c r="D125" s="626" t="str">
        <f>IF('Page de garde'!$D$4="","Réel N-1 (ou anticipé N-1)","Réel "&amp;'Page de garde'!$D$4-1&amp;" (ou anticipé "&amp;'Page de garde'!$D$4-1&amp;")")</f>
        <v>Réel N-1 (ou anticipé N-1)</v>
      </c>
      <c r="E125" s="627"/>
      <c r="F125" s="626" t="str">
        <f>IF('Page de garde'!$D$4="","Prévu N","Prévu "&amp;'Page de garde'!$D$4)</f>
        <v>Prévu N</v>
      </c>
      <c r="G125" s="628"/>
      <c r="H125" s="97"/>
      <c r="I125" s="97"/>
      <c r="J125" s="98"/>
    </row>
    <row r="126" spans="1:10" ht="39" thickBot="1">
      <c r="A126" s="88"/>
      <c r="B126" s="159"/>
      <c r="C126" s="625"/>
      <c r="D126" s="101" t="s">
        <v>125</v>
      </c>
      <c r="E126" s="102" t="s">
        <v>124</v>
      </c>
      <c r="F126" s="101" t="s">
        <v>125</v>
      </c>
      <c r="G126" s="103" t="s">
        <v>124</v>
      </c>
      <c r="H126" s="97"/>
      <c r="I126" s="97"/>
      <c r="J126" s="98"/>
    </row>
    <row r="127" spans="1:10" ht="13.5" thickBot="1">
      <c r="A127" s="88"/>
      <c r="B127" s="238"/>
      <c r="C127" s="239"/>
      <c r="D127" s="107"/>
      <c r="E127" s="107"/>
      <c r="F127" s="107"/>
      <c r="G127" s="107"/>
      <c r="H127" s="97"/>
      <c r="I127" s="97"/>
      <c r="J127" s="108"/>
    </row>
    <row r="128" spans="1:10" ht="12.75">
      <c r="A128" s="88"/>
      <c r="B128" s="133">
        <v>70</v>
      </c>
      <c r="C128" s="255" t="s">
        <v>195</v>
      </c>
      <c r="D128" s="308"/>
      <c r="E128" s="322"/>
      <c r="F128" s="309"/>
      <c r="G128" s="322"/>
      <c r="H128" s="97"/>
      <c r="I128" s="97"/>
      <c r="J128" s="256"/>
    </row>
    <row r="129" spans="1:10" ht="12.75">
      <c r="A129" s="88"/>
      <c r="B129" s="257">
        <v>71</v>
      </c>
      <c r="C129" s="258" t="s">
        <v>126</v>
      </c>
      <c r="D129" s="310"/>
      <c r="E129" s="323"/>
      <c r="F129" s="311"/>
      <c r="G129" s="323"/>
      <c r="H129" s="97"/>
      <c r="I129" s="97"/>
      <c r="J129" s="256"/>
    </row>
    <row r="130" spans="1:10" ht="12.75">
      <c r="A130" s="88"/>
      <c r="B130" s="257">
        <v>72</v>
      </c>
      <c r="C130" s="258" t="s">
        <v>101</v>
      </c>
      <c r="D130" s="310"/>
      <c r="E130" s="323"/>
      <c r="F130" s="311"/>
      <c r="G130" s="323"/>
      <c r="H130" s="97"/>
      <c r="I130" s="97"/>
      <c r="J130" s="256"/>
    </row>
    <row r="131" spans="1:10" ht="12.75">
      <c r="A131" s="88"/>
      <c r="B131" s="259">
        <v>74</v>
      </c>
      <c r="C131" s="258" t="s">
        <v>102</v>
      </c>
      <c r="D131" s="310"/>
      <c r="E131" s="323"/>
      <c r="F131" s="311"/>
      <c r="G131" s="323"/>
      <c r="H131" s="97"/>
      <c r="I131" s="97"/>
      <c r="J131" s="256"/>
    </row>
    <row r="132" spans="1:10" ht="12.75">
      <c r="A132" s="88"/>
      <c r="B132" s="257">
        <v>75</v>
      </c>
      <c r="C132" s="258" t="s">
        <v>103</v>
      </c>
      <c r="D132" s="310"/>
      <c r="E132" s="323"/>
      <c r="F132" s="311"/>
      <c r="G132" s="323"/>
      <c r="H132" s="97"/>
      <c r="I132" s="97"/>
      <c r="J132" s="256"/>
    </row>
    <row r="133" spans="1:11" s="245" customFormat="1" ht="12.75">
      <c r="A133" s="88"/>
      <c r="B133" s="257">
        <v>603</v>
      </c>
      <c r="C133" s="258" t="s">
        <v>104</v>
      </c>
      <c r="D133" s="310"/>
      <c r="E133" s="323"/>
      <c r="F133" s="311"/>
      <c r="G133" s="323"/>
      <c r="H133" s="97"/>
      <c r="I133" s="97"/>
      <c r="J133" s="256"/>
      <c r="K133" s="244"/>
    </row>
    <row r="134" spans="1:10" ht="12.75">
      <c r="A134" s="88"/>
      <c r="B134" s="257">
        <v>609</v>
      </c>
      <c r="C134" s="258" t="s">
        <v>105</v>
      </c>
      <c r="D134" s="310"/>
      <c r="E134" s="323"/>
      <c r="F134" s="311"/>
      <c r="G134" s="323"/>
      <c r="H134" s="97"/>
      <c r="I134" s="97"/>
      <c r="J134" s="256"/>
    </row>
    <row r="135" spans="1:11" s="245" customFormat="1" ht="12.75">
      <c r="A135" s="88"/>
      <c r="B135" s="257">
        <v>619</v>
      </c>
      <c r="C135" s="258" t="s">
        <v>106</v>
      </c>
      <c r="D135" s="310"/>
      <c r="E135" s="323"/>
      <c r="F135" s="311"/>
      <c r="G135" s="323"/>
      <c r="H135" s="97"/>
      <c r="I135" s="97"/>
      <c r="J135" s="256"/>
      <c r="K135" s="244"/>
    </row>
    <row r="136" spans="1:11" s="245" customFormat="1" ht="12.75">
      <c r="A136" s="88"/>
      <c r="B136" s="257">
        <v>629</v>
      </c>
      <c r="C136" s="258" t="s">
        <v>324</v>
      </c>
      <c r="D136" s="310"/>
      <c r="E136" s="323"/>
      <c r="F136" s="311"/>
      <c r="G136" s="323"/>
      <c r="H136" s="97"/>
      <c r="I136" s="97"/>
      <c r="J136" s="256"/>
      <c r="K136" s="244"/>
    </row>
    <row r="137" spans="1:10" ht="12.75">
      <c r="A137" s="88"/>
      <c r="B137" s="257">
        <v>6419</v>
      </c>
      <c r="C137" s="258" t="s">
        <v>107</v>
      </c>
      <c r="D137" s="310"/>
      <c r="E137" s="323"/>
      <c r="F137" s="311"/>
      <c r="G137" s="323"/>
      <c r="H137" s="97"/>
      <c r="I137" s="97"/>
      <c r="J137" s="256"/>
    </row>
    <row r="138" spans="1:10" ht="12.75">
      <c r="A138" s="88"/>
      <c r="B138" s="257">
        <v>6429</v>
      </c>
      <c r="C138" s="258" t="s">
        <v>325</v>
      </c>
      <c r="D138" s="310"/>
      <c r="E138" s="323"/>
      <c r="F138" s="311"/>
      <c r="G138" s="323"/>
      <c r="H138" s="97"/>
      <c r="I138" s="97"/>
      <c r="J138" s="256"/>
    </row>
    <row r="139" spans="1:10" ht="12.75">
      <c r="A139" s="88"/>
      <c r="B139" s="257">
        <v>6439</v>
      </c>
      <c r="C139" s="258" t="s">
        <v>108</v>
      </c>
      <c r="D139" s="310"/>
      <c r="E139" s="323"/>
      <c r="F139" s="311"/>
      <c r="G139" s="323"/>
      <c r="H139" s="97"/>
      <c r="I139" s="97"/>
      <c r="J139" s="256"/>
    </row>
    <row r="140" spans="1:10" ht="25.5">
      <c r="A140" s="88"/>
      <c r="B140" s="257" t="s">
        <v>109</v>
      </c>
      <c r="C140" s="258" t="s">
        <v>110</v>
      </c>
      <c r="D140" s="310"/>
      <c r="E140" s="323"/>
      <c r="F140" s="311"/>
      <c r="G140" s="323"/>
      <c r="H140" s="97"/>
      <c r="I140" s="97"/>
      <c r="J140" s="256"/>
    </row>
    <row r="141" spans="1:10" ht="12.75">
      <c r="A141" s="88"/>
      <c r="B141" s="257">
        <v>6489</v>
      </c>
      <c r="C141" s="258" t="s">
        <v>111</v>
      </c>
      <c r="D141" s="310"/>
      <c r="E141" s="323"/>
      <c r="F141" s="311"/>
      <c r="G141" s="323"/>
      <c r="H141" s="97"/>
      <c r="I141" s="97"/>
      <c r="J141" s="256"/>
    </row>
    <row r="142" spans="1:10" ht="12.75">
      <c r="A142" s="88"/>
      <c r="B142" s="89"/>
      <c r="C142" s="258" t="s">
        <v>147</v>
      </c>
      <c r="D142" s="310"/>
      <c r="E142" s="323"/>
      <c r="F142" s="311"/>
      <c r="G142" s="323"/>
      <c r="H142" s="97"/>
      <c r="I142" s="97"/>
      <c r="J142" s="256"/>
    </row>
    <row r="143" spans="1:10" ht="13.5" thickBot="1">
      <c r="A143" s="88"/>
      <c r="B143" s="257">
        <v>6611</v>
      </c>
      <c r="C143" s="260" t="s">
        <v>144</v>
      </c>
      <c r="D143" s="312"/>
      <c r="E143" s="324"/>
      <c r="F143" s="313"/>
      <c r="G143" s="324"/>
      <c r="H143" s="97"/>
      <c r="I143" s="97"/>
      <c r="J143" s="256"/>
    </row>
    <row r="144" spans="1:10" ht="13.5" thickBot="1">
      <c r="A144" s="88"/>
      <c r="B144" s="257"/>
      <c r="C144" s="261"/>
      <c r="D144" s="262"/>
      <c r="E144" s="262"/>
      <c r="F144" s="261"/>
      <c r="G144" s="261"/>
      <c r="H144" s="97"/>
      <c r="I144" s="97"/>
      <c r="J144" s="256"/>
    </row>
    <row r="145" spans="1:10" ht="14.25" thickBot="1" thickTop="1">
      <c r="A145" s="88"/>
      <c r="B145" s="250"/>
      <c r="C145" s="147" t="s">
        <v>75</v>
      </c>
      <c r="D145" s="148">
        <f>SUM(D128:D143)</f>
        <v>0</v>
      </c>
      <c r="E145" s="149">
        <f>SUM(E128:E143)</f>
        <v>0</v>
      </c>
      <c r="F145" s="150">
        <f>SUM(F128:F143)</f>
        <v>0</v>
      </c>
      <c r="G145" s="151">
        <f>SUM(G128:G143)</f>
        <v>0</v>
      </c>
      <c r="H145" s="97"/>
      <c r="I145" s="97"/>
      <c r="J145" s="152"/>
    </row>
    <row r="146" spans="1:10" ht="13.5" thickTop="1">
      <c r="A146" s="88"/>
      <c r="B146" s="250"/>
      <c r="C146" s="239"/>
      <c r="D146" s="251"/>
      <c r="E146" s="251"/>
      <c r="F146" s="251"/>
      <c r="G146" s="251"/>
      <c r="H146" s="97"/>
      <c r="I146" s="97"/>
      <c r="J146" s="243"/>
    </row>
    <row r="147" spans="1:10" ht="13.5" thickBot="1">
      <c r="A147" s="88"/>
      <c r="B147" s="250"/>
      <c r="C147" s="239"/>
      <c r="D147" s="251"/>
      <c r="E147" s="251"/>
      <c r="F147" s="251"/>
      <c r="G147" s="251"/>
      <c r="H147" s="97"/>
      <c r="I147" s="97"/>
      <c r="J147" s="243"/>
    </row>
    <row r="148" spans="1:10" ht="25.5">
      <c r="A148" s="88"/>
      <c r="B148" s="159"/>
      <c r="C148" s="263" t="s">
        <v>265</v>
      </c>
      <c r="D148" s="626" t="str">
        <f>IF('Page de garde'!$D$4="","Réel N-1 (ou anticipé N-1)","Réel "&amp;'Page de garde'!$D$4-1&amp;" (ou anticipé "&amp;'Page de garde'!$D$4-1&amp;")")</f>
        <v>Réel N-1 (ou anticipé N-1)</v>
      </c>
      <c r="E148" s="627"/>
      <c r="F148" s="626" t="str">
        <f>IF('Page de garde'!$D$4="","Prévu N","Prévu "&amp;'Page de garde'!$D$4)</f>
        <v>Prévu N</v>
      </c>
      <c r="G148" s="628"/>
      <c r="H148" s="97"/>
      <c r="I148" s="97"/>
      <c r="J148" s="98"/>
    </row>
    <row r="149" spans="1:10" ht="39" thickBot="1">
      <c r="A149" s="88"/>
      <c r="B149" s="234"/>
      <c r="C149" s="236"/>
      <c r="D149" s="101" t="s">
        <v>125</v>
      </c>
      <c r="E149" s="102" t="s">
        <v>124</v>
      </c>
      <c r="F149" s="101" t="s">
        <v>125</v>
      </c>
      <c r="G149" s="103" t="s">
        <v>124</v>
      </c>
      <c r="H149" s="97"/>
      <c r="I149" s="97"/>
      <c r="J149" s="98"/>
    </row>
    <row r="150" spans="1:10" ht="13.5" thickBot="1">
      <c r="A150" s="88"/>
      <c r="B150" s="234"/>
      <c r="C150" s="249"/>
      <c r="D150" s="107"/>
      <c r="E150" s="107"/>
      <c r="F150" s="107"/>
      <c r="G150" s="107"/>
      <c r="H150" s="97"/>
      <c r="I150" s="97"/>
      <c r="J150" s="108"/>
    </row>
    <row r="151" spans="1:11" s="267" customFormat="1" ht="13.5" thickBot="1">
      <c r="A151" s="88"/>
      <c r="B151" s="259">
        <v>76</v>
      </c>
      <c r="C151" s="264" t="s">
        <v>112</v>
      </c>
      <c r="D151" s="314"/>
      <c r="E151" s="325"/>
      <c r="F151" s="315"/>
      <c r="G151" s="325"/>
      <c r="H151" s="97"/>
      <c r="I151" s="97"/>
      <c r="J151" s="265"/>
      <c r="K151" s="266"/>
    </row>
    <row r="152" spans="1:11" s="267" customFormat="1" ht="12.75">
      <c r="A152" s="88"/>
      <c r="B152" s="259"/>
      <c r="C152" s="261"/>
      <c r="D152" s="262"/>
      <c r="E152" s="262"/>
      <c r="F152" s="262"/>
      <c r="G152" s="262"/>
      <c r="H152" s="97"/>
      <c r="I152" s="97"/>
      <c r="J152" s="265"/>
      <c r="K152" s="266"/>
    </row>
    <row r="153" spans="1:11" s="267" customFormat="1" ht="13.5" thickBot="1">
      <c r="A153" s="88"/>
      <c r="B153" s="268" t="s">
        <v>113</v>
      </c>
      <c r="C153" s="269"/>
      <c r="D153" s="270"/>
      <c r="E153" s="270"/>
      <c r="F153" s="271"/>
      <c r="G153" s="271"/>
      <c r="H153" s="97"/>
      <c r="I153" s="97"/>
      <c r="J153" s="272"/>
      <c r="K153" s="266"/>
    </row>
    <row r="154" spans="1:11" s="267" customFormat="1" ht="12.75">
      <c r="A154" s="88"/>
      <c r="B154" s="273">
        <v>771</v>
      </c>
      <c r="C154" s="255" t="s">
        <v>114</v>
      </c>
      <c r="D154" s="308"/>
      <c r="E154" s="322"/>
      <c r="F154" s="309"/>
      <c r="G154" s="322"/>
      <c r="H154" s="97"/>
      <c r="I154" s="97"/>
      <c r="J154" s="274"/>
      <c r="K154" s="266"/>
    </row>
    <row r="155" spans="1:11" s="267" customFormat="1" ht="25.5">
      <c r="A155" s="88"/>
      <c r="B155" s="273">
        <v>773</v>
      </c>
      <c r="C155" s="246" t="s">
        <v>115</v>
      </c>
      <c r="D155" s="310"/>
      <c r="E155" s="323"/>
      <c r="F155" s="311"/>
      <c r="G155" s="323"/>
      <c r="H155" s="97"/>
      <c r="I155" s="97"/>
      <c r="J155" s="274"/>
      <c r="K155" s="266"/>
    </row>
    <row r="156" spans="1:11" s="267" customFormat="1" ht="12.75">
      <c r="A156" s="88"/>
      <c r="B156" s="273">
        <v>775</v>
      </c>
      <c r="C156" s="137" t="s">
        <v>196</v>
      </c>
      <c r="D156" s="310"/>
      <c r="E156" s="323"/>
      <c r="F156" s="311"/>
      <c r="G156" s="323"/>
      <c r="H156" s="97"/>
      <c r="I156" s="97"/>
      <c r="J156" s="275"/>
      <c r="K156" s="266"/>
    </row>
    <row r="157" spans="1:11" s="278" customFormat="1" ht="12.75">
      <c r="A157" s="276"/>
      <c r="B157" s="273">
        <v>777</v>
      </c>
      <c r="C157" s="137" t="s">
        <v>116</v>
      </c>
      <c r="D157" s="310"/>
      <c r="E157" s="323"/>
      <c r="F157" s="311"/>
      <c r="G157" s="323"/>
      <c r="H157" s="97"/>
      <c r="I157" s="97"/>
      <c r="J157" s="275"/>
      <c r="K157" s="277"/>
    </row>
    <row r="158" spans="1:11" s="267" customFormat="1" ht="12.75">
      <c r="A158" s="88"/>
      <c r="B158" s="273">
        <v>778</v>
      </c>
      <c r="C158" s="137" t="s">
        <v>138</v>
      </c>
      <c r="D158" s="310"/>
      <c r="E158" s="323"/>
      <c r="F158" s="311"/>
      <c r="G158" s="323"/>
      <c r="H158" s="97"/>
      <c r="I158" s="97"/>
      <c r="J158" s="274"/>
      <c r="K158" s="266"/>
    </row>
    <row r="159" spans="1:11" s="267" customFormat="1" ht="13.5" thickBot="1">
      <c r="A159" s="88"/>
      <c r="B159" s="273">
        <v>7781</v>
      </c>
      <c r="C159" s="139" t="s">
        <v>139</v>
      </c>
      <c r="D159" s="312"/>
      <c r="E159" s="324"/>
      <c r="F159" s="313"/>
      <c r="G159" s="324"/>
      <c r="H159" s="97"/>
      <c r="I159" s="97"/>
      <c r="J159" s="280"/>
      <c r="K159" s="266"/>
    </row>
    <row r="160" spans="1:11" s="267" customFormat="1" ht="12.75">
      <c r="A160" s="88"/>
      <c r="B160" s="281"/>
      <c r="C160" s="142"/>
      <c r="D160" s="282"/>
      <c r="E160" s="282"/>
      <c r="F160" s="282"/>
      <c r="G160" s="282"/>
      <c r="H160" s="97"/>
      <c r="I160" s="97"/>
      <c r="J160" s="274"/>
      <c r="K160" s="266"/>
    </row>
    <row r="161" spans="1:11" s="267" customFormat="1" ht="13.5" thickBot="1">
      <c r="A161" s="88"/>
      <c r="B161" s="283" t="s">
        <v>117</v>
      </c>
      <c r="C161" s="282"/>
      <c r="D161" s="282"/>
      <c r="E161" s="282"/>
      <c r="F161" s="282"/>
      <c r="G161" s="282"/>
      <c r="H161" s="97"/>
      <c r="I161" s="97"/>
      <c r="J161" s="272"/>
      <c r="K161" s="266"/>
    </row>
    <row r="162" spans="1:10" ht="12.75">
      <c r="A162" s="88"/>
      <c r="B162" s="273">
        <v>7811</v>
      </c>
      <c r="C162" s="242" t="s">
        <v>118</v>
      </c>
      <c r="D162" s="308"/>
      <c r="E162" s="327"/>
      <c r="F162" s="309"/>
      <c r="G162" s="309"/>
      <c r="H162" s="97"/>
      <c r="I162" s="97"/>
      <c r="J162" s="274"/>
    </row>
    <row r="163" spans="1:10" ht="12.75">
      <c r="A163" s="88"/>
      <c r="B163" s="273">
        <v>7815</v>
      </c>
      <c r="C163" s="246" t="s">
        <v>119</v>
      </c>
      <c r="D163" s="310"/>
      <c r="E163" s="323"/>
      <c r="F163" s="311"/>
      <c r="G163" s="323"/>
      <c r="H163" s="97"/>
      <c r="I163" s="97"/>
      <c r="J163" s="274"/>
    </row>
    <row r="164" spans="1:10" ht="12.75">
      <c r="A164" s="88"/>
      <c r="B164" s="273">
        <v>7816</v>
      </c>
      <c r="C164" s="246" t="s">
        <v>120</v>
      </c>
      <c r="D164" s="310"/>
      <c r="E164" s="323"/>
      <c r="F164" s="311"/>
      <c r="G164" s="323"/>
      <c r="H164" s="97"/>
      <c r="I164" s="97"/>
      <c r="J164" s="274"/>
    </row>
    <row r="165" spans="1:11" s="286" customFormat="1" ht="12.75">
      <c r="A165" s="284"/>
      <c r="B165" s="273">
        <v>7817</v>
      </c>
      <c r="C165" s="246" t="s">
        <v>121</v>
      </c>
      <c r="D165" s="310"/>
      <c r="E165" s="323"/>
      <c r="F165" s="311"/>
      <c r="G165" s="323"/>
      <c r="H165" s="97"/>
      <c r="I165" s="97"/>
      <c r="J165" s="274"/>
      <c r="K165" s="285"/>
    </row>
    <row r="166" spans="1:10" ht="12.75">
      <c r="A166" s="88"/>
      <c r="B166" s="273">
        <v>786</v>
      </c>
      <c r="C166" s="246" t="s">
        <v>122</v>
      </c>
      <c r="D166" s="310"/>
      <c r="E166" s="323"/>
      <c r="F166" s="311"/>
      <c r="G166" s="323"/>
      <c r="H166" s="97"/>
      <c r="I166" s="97"/>
      <c r="J166" s="274"/>
    </row>
    <row r="167" spans="1:10" ht="25.5">
      <c r="A167" s="88"/>
      <c r="B167" s="273">
        <v>787</v>
      </c>
      <c r="C167" s="246" t="s">
        <v>140</v>
      </c>
      <c r="D167" s="310"/>
      <c r="E167" s="323"/>
      <c r="F167" s="311"/>
      <c r="G167" s="323"/>
      <c r="H167" s="97"/>
      <c r="I167" s="97"/>
      <c r="J167" s="274"/>
    </row>
    <row r="168" spans="1:10" ht="12.75">
      <c r="A168" s="88"/>
      <c r="B168" s="273">
        <v>78725</v>
      </c>
      <c r="C168" s="246" t="s">
        <v>141</v>
      </c>
      <c r="D168" s="310"/>
      <c r="E168" s="323"/>
      <c r="F168" s="311"/>
      <c r="G168" s="323"/>
      <c r="H168" s="97"/>
      <c r="I168" s="97"/>
      <c r="J168" s="272"/>
    </row>
    <row r="169" spans="1:10" ht="25.5">
      <c r="A169" s="88"/>
      <c r="B169" s="221">
        <v>78741</v>
      </c>
      <c r="C169" s="246" t="s">
        <v>142</v>
      </c>
      <c r="D169" s="310"/>
      <c r="E169" s="323"/>
      <c r="F169" s="311"/>
      <c r="G169" s="323"/>
      <c r="H169" s="97"/>
      <c r="I169" s="97"/>
      <c r="J169" s="274"/>
    </row>
    <row r="170" spans="1:10" ht="12.75">
      <c r="A170" s="88"/>
      <c r="B170" s="221">
        <v>78742</v>
      </c>
      <c r="C170" s="246" t="s">
        <v>143</v>
      </c>
      <c r="D170" s="310"/>
      <c r="E170" s="323"/>
      <c r="F170" s="311"/>
      <c r="G170" s="323"/>
      <c r="H170" s="97"/>
      <c r="I170" s="97"/>
      <c r="J170" s="274"/>
    </row>
    <row r="171" spans="1:10" ht="12.75">
      <c r="A171" s="88"/>
      <c r="B171" s="273">
        <v>789</v>
      </c>
      <c r="C171" s="246" t="s">
        <v>354</v>
      </c>
      <c r="D171" s="310"/>
      <c r="E171" s="323"/>
      <c r="F171" s="311"/>
      <c r="G171" s="323"/>
      <c r="H171" s="97"/>
      <c r="I171" s="97"/>
      <c r="J171" s="287"/>
    </row>
    <row r="172" spans="1:10" ht="25.5">
      <c r="A172" s="88"/>
      <c r="B172" s="273">
        <v>78921</v>
      </c>
      <c r="C172" s="548" t="s">
        <v>355</v>
      </c>
      <c r="D172" s="549"/>
      <c r="E172" s="550"/>
      <c r="F172" s="551"/>
      <c r="G172" s="550"/>
      <c r="H172" s="97"/>
      <c r="I172" s="97"/>
      <c r="J172" s="287"/>
    </row>
    <row r="173" spans="1:10" ht="25.5">
      <c r="A173" s="88"/>
      <c r="B173" s="273">
        <v>78922</v>
      </c>
      <c r="C173" s="548" t="s">
        <v>356</v>
      </c>
      <c r="D173" s="549"/>
      <c r="E173" s="550"/>
      <c r="F173" s="551"/>
      <c r="G173" s="550"/>
      <c r="H173" s="97"/>
      <c r="I173" s="97"/>
      <c r="J173" s="287"/>
    </row>
    <row r="174" spans="1:10" ht="25.5">
      <c r="A174" s="88"/>
      <c r="B174" s="273">
        <v>7895</v>
      </c>
      <c r="C174" s="548" t="s">
        <v>357</v>
      </c>
      <c r="D174" s="549"/>
      <c r="E174" s="550"/>
      <c r="F174" s="551"/>
      <c r="G174" s="550"/>
      <c r="H174" s="97"/>
      <c r="I174" s="97"/>
      <c r="J174" s="287"/>
    </row>
    <row r="175" spans="1:10" ht="13.5" customHeight="1" thickBot="1">
      <c r="A175" s="88"/>
      <c r="B175" s="273">
        <v>79</v>
      </c>
      <c r="C175" s="139" t="s">
        <v>123</v>
      </c>
      <c r="D175" s="312"/>
      <c r="E175" s="324"/>
      <c r="F175" s="313"/>
      <c r="G175" s="324"/>
      <c r="H175" s="97"/>
      <c r="I175" s="97"/>
      <c r="J175" s="274"/>
    </row>
    <row r="176" spans="1:10" ht="13.5" thickBot="1">
      <c r="A176" s="88"/>
      <c r="B176" s="279"/>
      <c r="C176" s="52"/>
      <c r="D176" s="52"/>
      <c r="E176" s="52"/>
      <c r="F176" s="52"/>
      <c r="G176" s="52"/>
      <c r="H176" s="97"/>
      <c r="I176" s="97"/>
      <c r="J176" s="274"/>
    </row>
    <row r="177" spans="1:10" ht="14.25" thickBot="1" thickTop="1">
      <c r="A177" s="88"/>
      <c r="B177" s="288"/>
      <c r="C177" s="147" t="s">
        <v>96</v>
      </c>
      <c r="D177" s="148">
        <f>SUM(D151,D154:D159,D162:D175)</f>
        <v>0</v>
      </c>
      <c r="E177" s="149">
        <f>SUM(E151,E154:E159,E162:E175)</f>
        <v>0</v>
      </c>
      <c r="F177" s="150">
        <f>SUM(F151,F154:F159,F162:F175)</f>
        <v>0</v>
      </c>
      <c r="G177" s="151">
        <f>SUM(G151,G154:G159,G162:G175)</f>
        <v>0</v>
      </c>
      <c r="H177" s="97"/>
      <c r="I177" s="97"/>
      <c r="J177" s="152"/>
    </row>
    <row r="178" spans="1:10" ht="14.25" thickBot="1" thickTop="1">
      <c r="A178" s="88"/>
      <c r="B178" s="279"/>
      <c r="C178" s="289"/>
      <c r="D178" s="52"/>
      <c r="E178" s="52"/>
      <c r="F178" s="52"/>
      <c r="G178" s="52"/>
      <c r="H178" s="97"/>
      <c r="I178" s="97"/>
      <c r="J178" s="274"/>
    </row>
    <row r="179" spans="1:10" ht="14.25" thickBot="1" thickTop="1">
      <c r="A179" s="88"/>
      <c r="B179" s="279"/>
      <c r="C179" s="147" t="s">
        <v>46</v>
      </c>
      <c r="D179" s="148">
        <f>D122+D145+D177</f>
        <v>0</v>
      </c>
      <c r="E179" s="149">
        <f>E122+E145+E177</f>
        <v>0</v>
      </c>
      <c r="F179" s="150">
        <f>F122+F145+F177</f>
        <v>0</v>
      </c>
      <c r="G179" s="151">
        <f>G122+G145+G177</f>
        <v>0</v>
      </c>
      <c r="H179" s="97"/>
      <c r="I179" s="97"/>
      <c r="J179" s="231"/>
    </row>
    <row r="180" spans="1:10" ht="14.25" thickBot="1" thickTop="1">
      <c r="A180" s="88"/>
      <c r="B180" s="45"/>
      <c r="C180" s="52"/>
      <c r="D180" s="52"/>
      <c r="E180" s="52"/>
      <c r="F180" s="52"/>
      <c r="G180" s="52"/>
      <c r="H180" s="97"/>
      <c r="I180" s="97"/>
      <c r="J180" s="274"/>
    </row>
    <row r="181" spans="1:10" ht="14.25" thickBot="1" thickTop="1">
      <c r="A181" s="88"/>
      <c r="B181" s="89"/>
      <c r="C181" s="147" t="s">
        <v>47</v>
      </c>
      <c r="D181" s="148">
        <f>IF(D179&gt;D106,,-D179+D106)</f>
        <v>0</v>
      </c>
      <c r="E181" s="149">
        <f>IF(E179&gt;E106,,-E179+E106)</f>
        <v>0</v>
      </c>
      <c r="F181" s="150">
        <f>IF(F179&gt;F106,,-F179+F106)</f>
        <v>0</v>
      </c>
      <c r="G181" s="151">
        <f>IF(G179&gt;G106,,-G179+G106)</f>
        <v>0</v>
      </c>
      <c r="H181" s="97"/>
      <c r="I181" s="97"/>
      <c r="J181" s="152"/>
    </row>
    <row r="182" spans="1:10" ht="14.25" thickBot="1" thickTop="1">
      <c r="A182" s="88"/>
      <c r="B182" s="89"/>
      <c r="C182" s="92"/>
      <c r="D182" s="97"/>
      <c r="E182" s="97"/>
      <c r="F182" s="97"/>
      <c r="G182" s="97"/>
      <c r="H182" s="97"/>
      <c r="I182" s="97"/>
      <c r="J182" s="235"/>
    </row>
    <row r="183" spans="1:15" s="86" customFormat="1" ht="14.25" thickBot="1" thickTop="1">
      <c r="A183" s="88"/>
      <c r="B183" s="89"/>
      <c r="C183" s="147" t="s">
        <v>97</v>
      </c>
      <c r="D183" s="148">
        <f>D179+D181</f>
        <v>0</v>
      </c>
      <c r="E183" s="149">
        <f>E179+E181</f>
        <v>0</v>
      </c>
      <c r="F183" s="150">
        <f>F179+F181</f>
        <v>0</v>
      </c>
      <c r="G183" s="151">
        <f>G179+G181</f>
        <v>0</v>
      </c>
      <c r="H183" s="97"/>
      <c r="I183" s="97"/>
      <c r="J183" s="231"/>
      <c r="L183" s="87"/>
      <c r="M183" s="87"/>
      <c r="N183" s="87"/>
      <c r="O183" s="87"/>
    </row>
    <row r="184" spans="1:15" s="86" customFormat="1" ht="14.25" thickBot="1" thickTop="1">
      <c r="A184" s="88"/>
      <c r="B184" s="89"/>
      <c r="C184" s="97"/>
      <c r="D184" s="97"/>
      <c r="E184" s="97"/>
      <c r="F184" s="97"/>
      <c r="G184" s="97"/>
      <c r="H184" s="97"/>
      <c r="I184" s="97"/>
      <c r="J184" s="235"/>
      <c r="L184" s="87"/>
      <c r="M184" s="87"/>
      <c r="N184" s="87"/>
      <c r="O184" s="87"/>
    </row>
    <row r="185" spans="1:15" s="86" customFormat="1" ht="13.5" thickTop="1">
      <c r="A185" s="88"/>
      <c r="B185" s="89"/>
      <c r="C185" s="429" t="s">
        <v>213</v>
      </c>
      <c r="D185" s="318"/>
      <c r="E185" s="328"/>
      <c r="F185" s="319"/>
      <c r="G185" s="329"/>
      <c r="H185" s="97"/>
      <c r="I185" s="97"/>
      <c r="J185" s="235"/>
      <c r="L185" s="87"/>
      <c r="M185" s="87"/>
      <c r="N185" s="87"/>
      <c r="O185" s="87"/>
    </row>
    <row r="186" spans="1:15" s="86" customFormat="1" ht="13.5" thickBot="1">
      <c r="A186" s="88"/>
      <c r="B186" s="89"/>
      <c r="C186" s="430" t="s">
        <v>214</v>
      </c>
      <c r="D186" s="320"/>
      <c r="E186" s="330"/>
      <c r="F186" s="321"/>
      <c r="G186" s="331"/>
      <c r="H186" s="97"/>
      <c r="I186" s="97"/>
      <c r="J186" s="235"/>
      <c r="L186" s="87"/>
      <c r="M186" s="87"/>
      <c r="N186" s="87"/>
      <c r="O186" s="87"/>
    </row>
    <row r="187" spans="1:15" s="86" customFormat="1" ht="14.25" thickBot="1" thickTop="1">
      <c r="A187" s="290"/>
      <c r="B187" s="291"/>
      <c r="C187" s="292"/>
      <c r="D187" s="293"/>
      <c r="E187" s="293"/>
      <c r="F187" s="293"/>
      <c r="G187" s="293"/>
      <c r="H187" s="293"/>
      <c r="I187" s="293"/>
      <c r="J187" s="294"/>
      <c r="L187" s="87"/>
      <c r="M187" s="87"/>
      <c r="N187" s="87"/>
      <c r="O187" s="87"/>
    </row>
  </sheetData>
  <sheetProtection password="EAD6" sheet="1"/>
  <mergeCells count="20">
    <mergeCell ref="F55:G55"/>
    <mergeCell ref="D112:E112"/>
    <mergeCell ref="F112:G112"/>
    <mergeCell ref="B2:C2"/>
    <mergeCell ref="D2:F2"/>
    <mergeCell ref="B3:C3"/>
    <mergeCell ref="D3:F3"/>
    <mergeCell ref="B10:G10"/>
    <mergeCell ref="D12:E12"/>
    <mergeCell ref="F12:G12"/>
    <mergeCell ref="C125:C126"/>
    <mergeCell ref="D125:E125"/>
    <mergeCell ref="F125:G125"/>
    <mergeCell ref="D148:E148"/>
    <mergeCell ref="F148:G148"/>
    <mergeCell ref="B4:C4"/>
    <mergeCell ref="D4:F4"/>
    <mergeCell ref="D37:E37"/>
    <mergeCell ref="F37:G37"/>
    <mergeCell ref="D55:E55"/>
  </mergeCells>
  <dataValidations count="3">
    <dataValidation type="decimal" operator="greaterThanOrEqual" allowBlank="1" showInputMessage="1" showErrorMessage="1" error="Veuillez saisir un nombre." sqref="K7 D8:I8">
      <formula1>0</formula1>
    </dataValidation>
    <dataValidation type="decimal" operator="greaterThanOrEqual" allowBlank="1" showInputMessage="1" showErrorMessage="1" error="Veuillez saisir un montant." sqref="H151:I152 H25:I33 H15:I17 H20:I22 H71:I76 H79:I79 H82:I86 H89:I102 H108:I108 H40:I50 H58:I68 H115:I121 H154:I159 H162:I175 H181:I181 H128:I143 H185:I186">
      <formula1>0</formula1>
    </dataValidation>
    <dataValidation type="decimal" operator="lessThanOrEqual" allowBlank="1" showInputMessage="1" showErrorMessage="1" error="Veuillez saisir un montant." sqref="D15:G35 D40:G52 D58:G110 D115:G122 D128:G145 D151:G186">
      <formula1>9999999999</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71" r:id="rId1"/>
  <rowBreaks count="3" manualBreakCount="3">
    <brk id="53" max="255" man="1"/>
    <brk id="111" max="255" man="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DESPLANQUES Charlotte</cp:lastModifiedBy>
  <cp:lastPrinted>2016-11-16T11:08:54Z</cp:lastPrinted>
  <dcterms:created xsi:type="dcterms:W3CDTF">2013-05-28T07:00:13Z</dcterms:created>
  <dcterms:modified xsi:type="dcterms:W3CDTF">2024-02-11T10:56:02Z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fc80d0d1-7c87-46fe-820a-90cb615fa683</vt:lpwstr>
  </property>
</Properties>
</file>