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667" firstSheet="2" activeTab="2"/>
  </bookViews>
  <sheets>
    <sheet name="Liste" sheetId="1" state="hidden" r:id="rId1"/>
    <sheet name="Conversions" sheetId="2" state="hidden" r:id="rId2"/>
    <sheet name="LISEZ-MOI" sheetId="3" r:id="rId3"/>
    <sheet name="onglet_contrôle" sheetId="4" r:id="rId4"/>
    <sheet name="Page de garde" sheetId="5" r:id="rId5"/>
    <sheet name="Id_CR_SF" sheetId="6" r:id="rId6"/>
    <sheet name="Sommaire" sheetId="7" state="hidden" r:id="rId7"/>
    <sheet name="CRPA" sheetId="8" state="hidden" r:id="rId8"/>
    <sheet name="CRP_SF" sheetId="9" state="hidden" r:id="rId9"/>
    <sheet name="Fiche_Récap." sheetId="10" state="hidden" r:id="rId10"/>
    <sheet name="Extrait_Programme_Invest_EPS" sheetId="11" state="hidden" r:id="rId11"/>
    <sheet name="Tableau_Rcc" sheetId="12" state="hidden" r:id="rId12"/>
  </sheets>
  <definedNames>
    <definedName name="__EPSAIDEN___DATEAUTO___ANN0\FINESS_ET">'Page de garde'!$G$26</definedName>
    <definedName name="__EPSAIDEN___DATECPOM___ANN0\_________">'Page de garde'!$D$20</definedName>
    <definedName name="__EPSAIDEN___DATEGENE___ANN0\_________">'Page de garde'!$A$4</definedName>
    <definedName name="AIDE_REPERE1">'LISEZ-MOI'!$C$83</definedName>
    <definedName name="AIDE_REPERE2">'LISEZ-MOI'!$C$86</definedName>
    <definedName name="AIDE_REPERE3">'LISEZ-MOI'!$C$89</definedName>
    <definedName name="AIDE_REPERE4">'LISEZ-MOI'!$C$94</definedName>
    <definedName name="AIDE_REPERE5">'LISEZ-MOI'!$C$99</definedName>
    <definedName name="AIDE_REPERE6">'LISEZ-MOI'!$C$102</definedName>
    <definedName name="AIDE_REPERE7">'LISEZ-MOI'!$C$106</definedName>
    <definedName name="AIDE_REPERE8">'LISEZ-MOI'!$C$109</definedName>
    <definedName name="categorie">'Liste'!$B$2:$B$43</definedName>
    <definedName name="categorie_id_cr_SF">'Liste'!$C$2:$C$7</definedName>
    <definedName name="CREPSACPTE___60______BEXANM1\FINESS_ET">'CRPA'!$E$11</definedName>
    <definedName name="CREPSACPTE___60______BEXANM1\Id_CR_SF_">'CRP_SF'!$E$11</definedName>
    <definedName name="CREPSACPTE___60______PRDANN0\FINESS_ET">'CRPA'!$F$11</definedName>
    <definedName name="CREPSACPTE___60______PRDANN0\Id_CR_SF_">'CRP_SF'!$F$11</definedName>
    <definedName name="CREPSACPTE___60______REAANM2\FINESS_ET">'CRPA'!$D$11</definedName>
    <definedName name="CREPSACPTE___60______REAANM2\Id_CR_SF_">'CRP_SF'!$D$11</definedName>
    <definedName name="CREPSACPTE___603_____BEXANM1\FINESS_ET">'CRPA'!$E$131</definedName>
    <definedName name="CREPSACPTE___603_____BEXANM1\Id_CR_SF_">'CRP_SF'!$E$131</definedName>
    <definedName name="CREPSACPTE___603_____PRDANN0\FINESS_ET">'CRPA'!$F$131</definedName>
    <definedName name="CREPSACPTE___603_____PRDANN0\Id_CR_SF_">'CRP_SF'!$F$131</definedName>
    <definedName name="CREPSACPTE___603_____REAANM2\FINESS_ET">'CRPA'!$D$131</definedName>
    <definedName name="CREPSACPTE___603_____REAANM2\Id_CR_SF_">'CRP_SF'!$D$131</definedName>
    <definedName name="CREPSACPTE___609_____BEXANM1\FINESS_ET">'CRPA'!$E$132</definedName>
    <definedName name="CREPSACPTE___609_____BEXANM1\Id_CR_SF_">'CRP_SF'!$E$132</definedName>
    <definedName name="CREPSACPTE___609_____PRDANN0\FINESS_ET">'CRPA'!$F$132</definedName>
    <definedName name="CREPSACPTE___609_____PRDANN0\Id_CR_SF_">'CRP_SF'!$F$132</definedName>
    <definedName name="CREPSACPTE___609_____REAANM2\FINESS_ET">'CRPA'!$D$132</definedName>
    <definedName name="CREPSACPTE___609_____REAANM2\Id_CR_SF_">'CRP_SF'!$D$132</definedName>
    <definedName name="CREPSACPTE___6111____BEXANM1\FINESS_ET">'CRPA'!$E$16</definedName>
    <definedName name="CREPSACPTE___6111____BEXANM1\Id_CR_SF_">'CRP_SF'!$E$16</definedName>
    <definedName name="CREPSACPTE___6111____PRDANN0\FINESS_ET">'CRPA'!$F$16</definedName>
    <definedName name="CREPSACPTE___6111____PRDANN0\Id_CR_SF_">'CRP_SF'!$F$16</definedName>
    <definedName name="CREPSACPTE___6111____REAANM2\FINESS_ET">'CRPA'!$D$16</definedName>
    <definedName name="CREPSACPTE___6111____REAANM2\Id_CR_SF_">'CRP_SF'!$D$16</definedName>
    <definedName name="CREPSACPTE___6112____BEXANM1\FINESS_ET">'CRPA'!$E$17</definedName>
    <definedName name="CREPSACPTE___6112____BEXANM1\Id_CR_SF_">'CRP_SF'!$E$17</definedName>
    <definedName name="CREPSACPTE___6112____PRDANN0\FINESS_ET">'CRPA'!$F$17</definedName>
    <definedName name="CREPSACPTE___6112____PRDANN0\Id_CR_SF_">'CRP_SF'!$F$17</definedName>
    <definedName name="CREPSACPTE___6112____REAANM2\FINESS_ET">'CRPA'!$D$17</definedName>
    <definedName name="CREPSACPTE___6112____REAANM2\Id_CR_SF_">'CRP_SF'!$D$17</definedName>
    <definedName name="CREPSACPTE___612_____BEXANM1\FINESS_ET">'CRPA'!$E$51</definedName>
    <definedName name="CREPSACPTE___612_____BEXANM1\Id_CR_SF_">'CRP_SF'!$E$51</definedName>
    <definedName name="CREPSACPTE___612_____PRDANN0\FINESS_ET">'CRPA'!$F$51</definedName>
    <definedName name="CREPSACPTE___612_____PRDANN0\Id_CR_SF_">'CRP_SF'!$F$51</definedName>
    <definedName name="CREPSACPTE___612_____REAANM2\FINESS_ET">'CRPA'!$D$51</definedName>
    <definedName name="CREPSACPTE___612_____REAANM2\Id_CR_SF_">'CRP_SF'!$D$51</definedName>
    <definedName name="CREPSACPTE___613_____BEXANM1\FINESS_ET">'CRPA'!$E$52</definedName>
    <definedName name="CREPSACPTE___613_____BEXANM1\Id_CR_SF_">'CRP_SF'!$E$52</definedName>
    <definedName name="CREPSACPTE___613_____PRDANN0\FINESS_ET">'CRPA'!$F$52</definedName>
    <definedName name="CREPSACPTE___613_____PRDANN0\Id_CR_SF_">'CRP_SF'!$F$52</definedName>
    <definedName name="CREPSACPTE___613_____REAANM2\FINESS_ET">'CRPA'!$D$52</definedName>
    <definedName name="CREPSACPTE___613_____REAANM2\Id_CR_SF_">'CRP_SF'!$D$52</definedName>
    <definedName name="CREPSACPTE___614_____BEXANM1\FINESS_ET">'CRPA'!$E$53</definedName>
    <definedName name="CREPSACPTE___614_____BEXANM1\Id_CR_SF_">'CRP_SF'!$E$53</definedName>
    <definedName name="CREPSACPTE___614_____PRDANN0\FINESS_ET">'CRPA'!$F$53</definedName>
    <definedName name="CREPSACPTE___614_____PRDANN0\Id_CR_SF_">'CRP_SF'!$F$53</definedName>
    <definedName name="CREPSACPTE___614_____REAANM2\FINESS_ET">'CRPA'!$D$53</definedName>
    <definedName name="CREPSACPTE___614_____REAANM2\Id_CR_SF_">'CRP_SF'!$D$53</definedName>
    <definedName name="CREPSACPTE___615_____BEXANM1\FINESS_ET">'CRPA'!$E$54</definedName>
    <definedName name="CREPSACPTE___615_____BEXANM1\Id_CR_SF_">'CRP_SF'!$E$54</definedName>
    <definedName name="CREPSACPTE___615_____PRDANN0\FINESS_ET">'CRPA'!$F$54</definedName>
    <definedName name="CREPSACPTE___615_____PRDANN0\Id_CR_SF_">'CRP_SF'!$F$54</definedName>
    <definedName name="CREPSACPTE___615_____REAANM2\FINESS_ET">'CRPA'!$D$54</definedName>
    <definedName name="CREPSACPTE___615_____REAANM2\Id_CR_SF_">'CRP_SF'!$D$54</definedName>
    <definedName name="CREPSACPTE___616_____BEXANM1\FINESS_ET">'CRPA'!$E$55</definedName>
    <definedName name="CREPSACPTE___616_____BEXANM1\Id_CR_SF_">'CRP_SF'!$E$55</definedName>
    <definedName name="CREPSACPTE___616_____PRDANN0\FINESS_ET">'CRPA'!$F$55</definedName>
    <definedName name="CREPSACPTE___616_____PRDANN0\Id_CR_SF_">'CRP_SF'!$F$55</definedName>
    <definedName name="CREPSACPTE___616_____REAANM2\FINESS_ET">'CRPA'!$D$55</definedName>
    <definedName name="CREPSACPTE___616_____REAANM2\Id_CR_SF_">'CRP_SF'!$D$55</definedName>
    <definedName name="CREPSACPTE___617_____BEXANM1\FINESS_ET">'CRPA'!$E$56</definedName>
    <definedName name="CREPSACPTE___617_____BEXANM1\Id_CR_SF_">'CRP_SF'!$E$56</definedName>
    <definedName name="CREPSACPTE___617_____PRDANN0\FINESS_ET">'CRPA'!$F$56</definedName>
    <definedName name="CREPSACPTE___617_____PRDANN0\Id_CR_SF_">'CRP_SF'!$F$56</definedName>
    <definedName name="CREPSACPTE___617_____REAANM2\FINESS_ET">'CRPA'!$D$56</definedName>
    <definedName name="CREPSACPTE___617_____REAANM2\Id_CR_SF_">'CRP_SF'!$D$56</definedName>
    <definedName name="CREPSACPTE___618_____BEXANM1\FINESS_ET">'CRPA'!$E$57</definedName>
    <definedName name="CREPSACPTE___618_____BEXANM1\Id_CR_SF_">'CRP_SF'!$E$57</definedName>
    <definedName name="CREPSACPTE___618_____PRDANN0\FINESS_ET">'CRPA'!$F$57</definedName>
    <definedName name="CREPSACPTE___618_____PRDANN0\Id_CR_SF_">'CRP_SF'!$F$57</definedName>
    <definedName name="CREPSACPTE___618_____REAANM2\FINESS_ET">'CRPA'!$D$57</definedName>
    <definedName name="CREPSACPTE___618_____REAANM2\Id_CR_SF_">'CRP_SF'!$D$57</definedName>
    <definedName name="CREPSACPTE___619_____BEXANM1\FINESS_ET">'CRPA'!$E$133</definedName>
    <definedName name="CREPSACPTE___619_____BEXANM1\Id_CR_SF_">'CRP_SF'!$E$133</definedName>
    <definedName name="CREPSACPTE___619_____PRDANN0\FINESS_ET">'CRPA'!$F$133</definedName>
    <definedName name="CREPSACPTE___619_____PRDANN0\Id_CR_SF_">'CRP_SF'!$F$133</definedName>
    <definedName name="CREPSACPTE___619_____REAANM2\FINESS_ET">'CRPA'!$D$133</definedName>
    <definedName name="CREPSACPTE___619_____REAANM2\Id_CR_SF_">'CRP_SF'!$D$133</definedName>
    <definedName name="CREPSACPTE___621_____BEXANM1\FINESS_ET">'CRPA'!$E$36</definedName>
    <definedName name="CREPSACPTE___621_____BEXANM1\Id_CR_SF_">'CRP_SF'!$E$36</definedName>
    <definedName name="CREPSACPTE___621_____PRDANN0\FINESS_ET">'CRPA'!$F$36</definedName>
    <definedName name="CREPSACPTE___621_____PRDANN0\Id_CR_SF_">'CRP_SF'!$F$36</definedName>
    <definedName name="CREPSACPTE___621_____REAANM2\FINESS_ET">'CRPA'!$D$36</definedName>
    <definedName name="CREPSACPTE___621_____REAANM2\Id_CR_SF_">'CRP_SF'!$D$36</definedName>
    <definedName name="CREPSACPTE___622_____BEXANM1\FINESS_ET">'CRPA'!$E$37</definedName>
    <definedName name="CREPSACPTE___622_____BEXANM1\Id_CR_SF_">'CRP_SF'!$E$37</definedName>
    <definedName name="CREPSACPTE___622_____PRDANN0\FINESS_ET">'CRPA'!$F$37</definedName>
    <definedName name="CREPSACPTE___622_____PRDANN0\Id_CR_SF_">'CRP_SF'!$F$37</definedName>
    <definedName name="CREPSACPTE___622_____REAANM2\FINESS_ET">'CRPA'!$D$37</definedName>
    <definedName name="CREPSACPTE___622_____REAANM2\Id_CR_SF_">'CRP_SF'!$D$37</definedName>
    <definedName name="CREPSACPTE___623_____BEXANM1\FINESS_ET">'CRPA'!$E$58</definedName>
    <definedName name="CREPSACPTE___623_____BEXANM1\Id_CR_SF_">'CRP_SF'!$E$58</definedName>
    <definedName name="CREPSACPTE___623_____PRDANN0\FINESS_ET">'CRPA'!$F$58</definedName>
    <definedName name="CREPSACPTE___623_____PRDANN0\Id_CR_SF_">'CRP_SF'!$F$58</definedName>
    <definedName name="CREPSACPTE___623_____REAANM2\FINESS_ET">'CRPA'!$D$58</definedName>
    <definedName name="CREPSACPTE___623_____REAANM2\Id_CR_SF_">'CRP_SF'!$D$58</definedName>
    <definedName name="CREPSACPTE___624_____BEXANM1\FINESS_ET">'CRPA'!$E$20</definedName>
    <definedName name="CREPSACPTE___624_____BEXANM1\Id_CR_SF_">'CRP_SF'!$E$20</definedName>
    <definedName name="CREPSACPTE___624_____PRDANN0\FINESS_ET">'CRPA'!$F$20</definedName>
    <definedName name="CREPSACPTE___624_____PRDANN0\Id_CR_SF_">'CRP_SF'!$F$20</definedName>
    <definedName name="CREPSACPTE___624_____REAANM2\FINESS_ET">'CRPA'!$D$20</definedName>
    <definedName name="CREPSACPTE___624_____REAANM2\Id_CR_SF_">'CRP_SF'!$D$20</definedName>
    <definedName name="CREPSACPTE___6245____BEXANM1\FINESS_ET">'CRPA'!$E$21</definedName>
    <definedName name="CREPSACPTE___6245____BEXANM1\Id_CR_SF_">'CRP_SF'!$E$21</definedName>
    <definedName name="CREPSACPTE___6245____PRDANN0\FINESS_ET">'CRPA'!$F$21</definedName>
    <definedName name="CREPSACPTE___6245____PRDANN0\Id_CR_SF_">'CRP_SF'!$F$21</definedName>
    <definedName name="CREPSACPTE___6245____REAANM2\FINESS_ET">'CRPA'!$D$21</definedName>
    <definedName name="CREPSACPTE___6245____REAANM2\Id_CR_SF_">'CRP_SF'!$D$21</definedName>
    <definedName name="CREPSACPTE___625_____BEXANM1\FINESS_ET">'CRPA'!$E$22</definedName>
    <definedName name="CREPSACPTE___625_____BEXANM1\Id_CR_SF_">'CRP_SF'!$E$22</definedName>
    <definedName name="CREPSACPTE___625_____PRDANN0\FINESS_ET">'CRPA'!$F$22</definedName>
    <definedName name="CREPSACPTE___625_____PRDANN0\Id_CR_SF_">'CRP_SF'!$F$22</definedName>
    <definedName name="CREPSACPTE___625_____REAANM2\FINESS_ET">'CRPA'!$D$22</definedName>
    <definedName name="CREPSACPTE___625_____REAANM2\Id_CR_SF_">'CRP_SF'!$D$22</definedName>
    <definedName name="CREPSACPTE___626_____BEXANM1\FINESS_ET">'CRPA'!$E$23</definedName>
    <definedName name="CREPSACPTE___626_____BEXANM1\Id_CR_SF_">'CRP_SF'!$E$23</definedName>
    <definedName name="CREPSACPTE___626_____PRDANN0\FINESS_ET">'CRPA'!$F$23</definedName>
    <definedName name="CREPSACPTE___626_____PRDANN0\Id_CR_SF_">'CRP_SF'!$F$23</definedName>
    <definedName name="CREPSACPTE___626_____REAANM2\FINESS_ET">'CRPA'!$D$23</definedName>
    <definedName name="CREPSACPTE___626_____REAANM2\Id_CR_SF_">'CRP_SF'!$D$23</definedName>
    <definedName name="CREPSACPTE___627_____BEXANM1\FINESS_ET">'CRPA'!$E$59</definedName>
    <definedName name="CREPSACPTE___627_____BEXANM1\Id_CR_SF_">'CRP_SF'!$E$59</definedName>
    <definedName name="CREPSACPTE___627_____PRDANN0\FINESS_ET">'CRPA'!$F$59</definedName>
    <definedName name="CREPSACPTE___627_____PRDANN0\Id_CR_SF_">'CRP_SF'!$F$59</definedName>
    <definedName name="CREPSACPTE___627_____REAANM2\FINESS_ET">'CRPA'!$D$59</definedName>
    <definedName name="CREPSACPTE___627_____REAANM2\Id_CR_SF_">'CRP_SF'!$D$59</definedName>
    <definedName name="CREPSACPTE___628_____BEXANM1\FINESS_ET">'CRPA'!$E$24</definedName>
    <definedName name="CREPSACPTE___628_____BEXANM1\Id_CR_SF_">'CRP_SF'!$E$24</definedName>
    <definedName name="CREPSACPTE___628_____PRDANN0\FINESS_ET">'CRPA'!$F$24</definedName>
    <definedName name="CREPSACPTE___628_____PRDANN0\Id_CR_SF_">'CRP_SF'!$F$24</definedName>
    <definedName name="CREPSACPTE___628_____REAANM2\FINESS_ET">'CRPA'!$D$24</definedName>
    <definedName name="CREPSACPTE___628_____REAANM2\Id_CR_SF_">'CRP_SF'!$D$24</definedName>
    <definedName name="CREPSACPTE___6281____BEXANM1\FINESS_ET">'CRPA'!$E$25</definedName>
    <definedName name="CREPSACPTE___6281____BEXANM1\Id_CR_SF_">'CRP_SF'!$E$25</definedName>
    <definedName name="CREPSACPTE___6281____PRDANN0\FINESS_ET">'CRPA'!$F$25</definedName>
    <definedName name="CREPSACPTE___6281____PRDANN0\Id_CR_SF_">'CRP_SF'!$F$25</definedName>
    <definedName name="CREPSACPTE___6281____REAANM2\FINESS_ET">'CRPA'!$D$25</definedName>
    <definedName name="CREPSACPTE___6281____REAANM2\Id_CR_SF_">'CRP_SF'!$D$25</definedName>
    <definedName name="CREPSACPTE___6282____BEXANM1\FINESS_ET">'CRPA'!$E$26</definedName>
    <definedName name="CREPSACPTE___6282____BEXANM1\Id_CR_SF_">'CRP_SF'!$E$26</definedName>
    <definedName name="CREPSACPTE___6282____PRDANN0\FINESS_ET">'CRPA'!$F$26</definedName>
    <definedName name="CREPSACPTE___6282____PRDANN0\Id_CR_SF_">'CRP_SF'!$F$26</definedName>
    <definedName name="CREPSACPTE___6282____REAANM2\FINESS_ET">'CRPA'!$D$26</definedName>
    <definedName name="CREPSACPTE___6282____REAANM2\Id_CR_SF_">'CRP_SF'!$D$26</definedName>
    <definedName name="CREPSACPTE___6283____BEXANM1\FINESS_ET">'CRPA'!$E$27</definedName>
    <definedName name="CREPSACPTE___6283____BEXANM1\Id_CR_SF_">'CRP_SF'!$E$27</definedName>
    <definedName name="CREPSACPTE___6283____PRDANN0\FINESS_ET">'CRPA'!$F$27</definedName>
    <definedName name="CREPSACPTE___6283____PRDANN0\Id_CR_SF_">'CRP_SF'!$F$27</definedName>
    <definedName name="CREPSACPTE___6283____REAANM2\FINESS_ET">'CRPA'!$D$27</definedName>
    <definedName name="CREPSACPTE___6283____REAANM2\Id_CR_SF_">'CRP_SF'!$D$27</definedName>
    <definedName name="CREPSACPTE___6284____BEXANM1\FINESS_ET">'CRPA'!$E$28</definedName>
    <definedName name="CREPSACPTE___6284____BEXANM1\Id_CR_SF_">'CRP_SF'!$E$28</definedName>
    <definedName name="CREPSACPTE___6284____PRDANN0\FINESS_ET">'CRPA'!$F$28</definedName>
    <definedName name="CREPSACPTE___6284____PRDANN0\Id_CR_SF_">'CRP_SF'!$F$28</definedName>
    <definedName name="CREPSACPTE___6284____REAANM2\FINESS_ET">'CRPA'!$D$28</definedName>
    <definedName name="CREPSACPTE___6284____REAANM2\Id_CR_SF_">'CRP_SF'!$D$28</definedName>
    <definedName name="CREPSACPTE___6286____BEXANM1\FINESS_ET">'CRPA'!$E$29</definedName>
    <definedName name="CREPSACPTE___6286____BEXANM1\Id_CR_SF_">'CRP_SF'!$E$29</definedName>
    <definedName name="CREPSACPTE___6286____PRDANN0\FINESS_ET">'CRPA'!$F$29</definedName>
    <definedName name="CREPSACPTE___6286____PRDANN0\Id_CR_SF_">'CRP_SF'!$F$29</definedName>
    <definedName name="CREPSACPTE___6286____REAANM2\FINESS_ET">'CRPA'!$D$29</definedName>
    <definedName name="CREPSACPTE___6286____REAANM2\Id_CR_SF_">'CRP_SF'!$D$29</definedName>
    <definedName name="CREPSACPTE___629_____BEXANM1\FINESS_ET">'CRPA'!$E$134</definedName>
    <definedName name="CREPSACPTE___629_____BEXANM1\Id_CR_SF_">'CRP_SF'!$E$134</definedName>
    <definedName name="CREPSACPTE___629_____PRDANN0\FINESS_ET">'CRPA'!$F$134</definedName>
    <definedName name="CREPSACPTE___629_____PRDANN0\Id_CR_SF_">'CRP_SF'!$F$134</definedName>
    <definedName name="CREPSACPTE___629_____REAANM2\FINESS_ET">'CRPA'!$D$134</definedName>
    <definedName name="CREPSACPTE___629_____REAANM2\Id_CR_SF_">'CRP_SF'!$D$134</definedName>
    <definedName name="CREPSACPTE___631_____BEXANM1\FINESS_ET">'CRPA'!$E$38</definedName>
    <definedName name="CREPSACPTE___631_____BEXANM1\Id_CR_SF_">'CRP_SF'!$E$38</definedName>
    <definedName name="CREPSACPTE___631_____PRDANN0\FINESS_ET">'CRPA'!$F$38</definedName>
    <definedName name="CREPSACPTE___631_____PRDANN0\Id_CR_SF_">'CRP_SF'!$F$38</definedName>
    <definedName name="CREPSACPTE___631_____REAANM2\FINESS_ET">'CRPA'!$D$38</definedName>
    <definedName name="CREPSACPTE___631_____REAANM2\Id_CR_SF_">'CRP_SF'!$D$38</definedName>
    <definedName name="CREPSACPTE___6319____BEXANM1\FINESS_ET">'CRPA'!$E$135</definedName>
    <definedName name="CREPSACPTE___6319____BEXANM1\Id_CR_SF_">'CRP_SF'!$E$135</definedName>
    <definedName name="CREPSACPTE___6319____PRDANN0\FINESS_ET">'CRPA'!$F$135</definedName>
    <definedName name="CREPSACPTE___6319____PRDANN0\Id_CR_SF_">'CRP_SF'!$F$135</definedName>
    <definedName name="CREPSACPTE___6319____REAANM2\FINESS_ET">'CRPA'!$D$135</definedName>
    <definedName name="CREPSACPTE___6319____REAANM2\Id_CR_SF_">'CRP_SF'!$D$135</definedName>
    <definedName name="CREPSACPTE___633_____BEXANM1\FINESS_ET">'CRPA'!$E$39</definedName>
    <definedName name="CREPSACPTE___633_____BEXANM1\Id_CR_SF_">'CRP_SF'!$E$39</definedName>
    <definedName name="CREPSACPTE___633_____PRDANN0\FINESS_ET">'CRPA'!$F$39</definedName>
    <definedName name="CREPSACPTE___633_____PRDANN0\Id_CR_SF_">'CRP_SF'!$F$39</definedName>
    <definedName name="CREPSACPTE___633_____REAANM2\FINESS_ET">'CRPA'!$D$39</definedName>
    <definedName name="CREPSACPTE___633_____REAANM2\Id_CR_SF_">'CRP_SF'!$D$39</definedName>
    <definedName name="CREPSACPTE___6339____BEXANM1\FINESS_ET">'CRPA'!$E$136</definedName>
    <definedName name="CREPSACPTE___6339____BEXANM1\Id_CR_SF_">'CRP_SF'!$E$136</definedName>
    <definedName name="CREPSACPTE___6339____PRDANN0\FINESS_ET">'CRPA'!$F$136</definedName>
    <definedName name="CREPSACPTE___6339____PRDANN0\Id_CR_SF_">'CRP_SF'!$F$136</definedName>
    <definedName name="CREPSACPTE___6339____REAANM2\FINESS_ET">'CRPA'!$D$136</definedName>
    <definedName name="CREPSACPTE___6339____REAANM2\Id_CR_SF_">'CRP_SF'!$D$136</definedName>
    <definedName name="CREPSACPTE___635_____BEXANM1\FINESS_ET">'CRPA'!$E$60</definedName>
    <definedName name="CREPSACPTE___635_____BEXANM1\Id_CR_SF_">'CRP_SF'!$E$60</definedName>
    <definedName name="CREPSACPTE___635_____PRDANN0\FINESS_ET">'CRPA'!$F$60</definedName>
    <definedName name="CREPSACPTE___635_____PRDANN0\Id_CR_SF_">'CRP_SF'!$F$60</definedName>
    <definedName name="CREPSACPTE___635_____REAANM2\FINESS_ET">'CRPA'!$D$60</definedName>
    <definedName name="CREPSACPTE___635_____REAANM2\Id_CR_SF_">'CRP_SF'!$D$60</definedName>
    <definedName name="CREPSACPTE___637_____BEXANM1\FINESS_ET">'CRPA'!$E$61</definedName>
    <definedName name="CREPSACPTE___637_____BEXANM1\Id_CR_SF_">'CRP_SF'!$E$61</definedName>
    <definedName name="CREPSACPTE___637_____PRDANN0\FINESS_ET">'CRPA'!$F$61</definedName>
    <definedName name="CREPSACPTE___637_____PRDANN0\Id_CR_SF_">'CRP_SF'!$F$61</definedName>
    <definedName name="CREPSACPTE___637_____REAANM2\FINESS_ET">'CRPA'!$D$61</definedName>
    <definedName name="CREPSACPTE___637_____REAANM2\Id_CR_SF_">'CRP_SF'!$D$61</definedName>
    <definedName name="CREPSACPTE___641_____BEXANM1\FINESS_ET">'CRPA'!$E$40</definedName>
    <definedName name="CREPSACPTE___641_____BEXANM1\Id_CR_SF_">'CRP_SF'!$E$40</definedName>
    <definedName name="CREPSACPTE___641_____PRDANN0\FINESS_ET">'CRPA'!$F$40</definedName>
    <definedName name="CREPSACPTE___641_____PRDANN0\Id_CR_SF_">'CRP_SF'!$F$40</definedName>
    <definedName name="CREPSACPTE___641_____REAANM2\FINESS_ET">'CRPA'!$D$40</definedName>
    <definedName name="CREPSACPTE___641_____REAANM2\Id_CR_SF_">'CRP_SF'!$D$40</definedName>
    <definedName name="CREPSACPTE___6419____BEXANM1\FINESS_ET">'CRPA'!$E$137</definedName>
    <definedName name="CREPSACPTE___6419____BEXANM1\Id_CR_SF_">'CRP_SF'!$E$137</definedName>
    <definedName name="CREPSACPTE___6419____PRDANN0\FINESS_ET">'CRPA'!$F$137</definedName>
    <definedName name="CREPSACPTE___6419____PRDANN0\Id_CR_SF_">'CRP_SF'!$F$137</definedName>
    <definedName name="CREPSACPTE___6419____REAANM2\FINESS_ET">'CRPA'!$D$137</definedName>
    <definedName name="CREPSACPTE___6419____REAANM2\Id_CR_SF_">'CRP_SF'!$D$137</definedName>
    <definedName name="CREPSACPTE___642_____BEXANM1\FINESS_ET">'CRPA'!$E$41</definedName>
    <definedName name="CREPSACPTE___642_____BEXANM1\Id_CR_SF_">'CRP_SF'!$E$41</definedName>
    <definedName name="CREPSACPTE___642_____PRDANN0\FINESS_ET">'CRPA'!$F$41</definedName>
    <definedName name="CREPSACPTE___642_____PRDANN0\Id_CR_SF_">'CRP_SF'!$F$41</definedName>
    <definedName name="CREPSACPTE___642_____REAANM2\FINESS_ET">'CRPA'!$D$41</definedName>
    <definedName name="CREPSACPTE___642_____REAANM2\Id_CR_SF_">'CRP_SF'!$D$41</definedName>
    <definedName name="CREPSACPTE___6429____BEXANM1\FINESS_ET">'CRPA'!$E$138</definedName>
    <definedName name="CREPSACPTE___6429____BEXANM1\Id_CR_SF_">'CRP_SF'!$E$138</definedName>
    <definedName name="CREPSACPTE___6429____PRDANN0\FINESS_ET">'CRPA'!$F$138</definedName>
    <definedName name="CREPSACPTE___6429____PRDANN0\Id_CR_SF_">'CRP_SF'!$F$138</definedName>
    <definedName name="CREPSACPTE___6429____REAANM2\FINESS_ET">'CRPA'!$D$138</definedName>
    <definedName name="CREPSACPTE___6429____REAANM2\Id_CR_SF_">'CRP_SF'!$D$138</definedName>
    <definedName name="CREPSACPTE___645_____BEXANM1\FINESS_ET">'CRPA'!$E$42</definedName>
    <definedName name="CREPSACPTE___645_____BEXANM1\Id_CR_SF_">'CRP_SF'!$E$42</definedName>
    <definedName name="CREPSACPTE___645_____PRDANN0\FINESS_ET">'CRPA'!$F$42</definedName>
    <definedName name="CREPSACPTE___645_____PRDANN0\Id_CR_SF_">'CRP_SF'!$F$42</definedName>
    <definedName name="CREPSACPTE___645_____REAANM2\FINESS_ET">'CRPA'!$D$42</definedName>
    <definedName name="CREPSACPTE___645_____REAANM2\Id_CR_SF_">'CRP_SF'!$D$42</definedName>
    <definedName name="CREPSACPTE___64519_29BEXANM1\FINESS_ET">'CRPA'!$E$139</definedName>
    <definedName name="CREPSACPTE___64519_29BEXANM1\Id_CR_SF_">'CRP_SF'!$E$139</definedName>
    <definedName name="CREPSACPTE___64519_29PRDANN0\FINESS_ET">'CRPA'!$F$139</definedName>
    <definedName name="CREPSACPTE___64519_29PRDANN0\Id_CR_SF_">'CRP_SF'!$F$139</definedName>
    <definedName name="CREPSACPTE___64519_29REAANM2\FINESS_ET">'CRPA'!$D$139</definedName>
    <definedName name="CREPSACPTE___64519_29REAANM2\Id_CR_SF_">'CRP_SF'!$D$139</definedName>
    <definedName name="CREPSACPTE___647_____BEXANM1\FINESS_ET">'CRPA'!$E$43</definedName>
    <definedName name="CREPSACPTE___647_____BEXANM1\Id_CR_SF_">'CRP_SF'!$E$43</definedName>
    <definedName name="CREPSACPTE___647_____PRDANN0\FINESS_ET">'CRPA'!$F$43</definedName>
    <definedName name="CREPSACPTE___647_____PRDANN0\Id_CR_SF_">'CRP_SF'!$F$43</definedName>
    <definedName name="CREPSACPTE___647_____REAANM2\FINESS_ET">'CRPA'!$D$43</definedName>
    <definedName name="CREPSACPTE___647_____REAANM2\Id_CR_SF_">'CRP_SF'!$D$43</definedName>
    <definedName name="CREPSACPTE___648_____BEXANM1\FINESS_ET">'CRPA'!$E$44</definedName>
    <definedName name="CREPSACPTE___648_____BEXANM1\Id_CR_SF_">'CRP_SF'!$E$44</definedName>
    <definedName name="CREPSACPTE___648_____PRDANN0\FINESS_ET">'CRPA'!$F$44</definedName>
    <definedName name="CREPSACPTE___648_____PRDANN0\Id_CR_SF_">'CRP_SF'!$F$44</definedName>
    <definedName name="CREPSACPTE___648_____REAANM2\FINESS_ET">'CRPA'!$D$44</definedName>
    <definedName name="CREPSACPTE___648_____REAANM2\Id_CR_SF_">'CRP_SF'!$D$44</definedName>
    <definedName name="CREPSACPTE___6489____BEXANM1\FINESS_ET">'CRPA'!$E$140</definedName>
    <definedName name="CREPSACPTE___6489____BEXANM1\Id_CR_SF_">'CRP_SF'!$E$140</definedName>
    <definedName name="CREPSACPTE___6489____PRDANN0\FINESS_ET">'CRPA'!$F$140</definedName>
    <definedName name="CREPSACPTE___6489____PRDANN0\Id_CR_SF_">'CRP_SF'!$F$140</definedName>
    <definedName name="CREPSACPTE___6489____REAANM2\FINESS_ET">'CRPA'!$D$140</definedName>
    <definedName name="CREPSACPTE___6489____REAANM2\Id_CR_SF_">'CRP_SF'!$D$140</definedName>
    <definedName name="CREPSACPTE___649_____BEXANM1\FINESS_ET">'CRPA'!$E$141</definedName>
    <definedName name="CREPSACPTE___649_____BEXANM1\Id_CR_SF_">'CRP_SF'!$E$141</definedName>
    <definedName name="CREPSACPTE___649_____PRDANN0\FINESS_ET">'CRPA'!$F$141</definedName>
    <definedName name="CREPSACPTE___649_____PRDANN0\Id_CR_SF_">'CRP_SF'!$F$141</definedName>
    <definedName name="CREPSACPTE___649_____REAANM2\FINESS_ET">'CRPA'!$D$141</definedName>
    <definedName name="CREPSACPTE___649_____REAANM2\Id_CR_SF_">'CRP_SF'!$D$141</definedName>
    <definedName name="CREPSACPTE___651_____BEXANM1\FINESS_ET">'CRPA'!$E$64</definedName>
    <definedName name="CREPSACPTE___651_____BEXANM1\Id_CR_SF_">'CRP_SF'!$E$64</definedName>
    <definedName name="CREPSACPTE___651_____PRDANN0\FINESS_ET">'CRPA'!$F$64</definedName>
    <definedName name="CREPSACPTE___651_____PRDANN0\Id_CR_SF_">'CRP_SF'!$F$64</definedName>
    <definedName name="CREPSACPTE___651_____REAANM2\FINESS_ET">'CRPA'!$D$64</definedName>
    <definedName name="CREPSACPTE___651_____REAANM2\Id_CR_SF_">'CRP_SF'!$D$64</definedName>
    <definedName name="CREPSACPTE___653_____BEXANM1\FINESS_ET">'CRPA'!$E$65</definedName>
    <definedName name="CREPSACPTE___653_____BEXANM1\Id_CR_SF_">'CRP_SF'!$E$65</definedName>
    <definedName name="CREPSACPTE___653_____PRDANN0\FINESS_ET">'CRPA'!$F$65</definedName>
    <definedName name="CREPSACPTE___653_____PRDANN0\Id_CR_SF_">'CRP_SF'!$F$65</definedName>
    <definedName name="CREPSACPTE___653_____REAANM2\FINESS_ET">'CRPA'!$D$65</definedName>
    <definedName name="CREPSACPTE___653_____REAANM2\Id_CR_SF_">'CRP_SF'!$D$65</definedName>
    <definedName name="CREPSACPTE___654_____BEXANM1\FINESS_ET">'CRPA'!$E$66</definedName>
    <definedName name="CREPSACPTE___654_____BEXANM1\Id_CR_SF_">'CRP_SF'!$E$66</definedName>
    <definedName name="CREPSACPTE___654_____PRDANN0\FINESS_ET">'CRPA'!$F$66</definedName>
    <definedName name="CREPSACPTE___654_____PRDANN0\Id_CR_SF_">'CRP_SF'!$F$66</definedName>
    <definedName name="CREPSACPTE___654_____REAANM2\FINESS_ET">'CRPA'!$D$66</definedName>
    <definedName name="CREPSACPTE___654_____REAANM2\Id_CR_SF_">'CRP_SF'!$D$66</definedName>
    <definedName name="CREPSACPTE___657_____BEXANM1\FINESS_ET">'CRPA'!$E$67</definedName>
    <definedName name="CREPSACPTE___657_____BEXANM1\Id_CR_SF_">'CRP_SF'!$E$67</definedName>
    <definedName name="CREPSACPTE___657_____PRDANN0\FINESS_ET">'CRPA'!$F$67</definedName>
    <definedName name="CREPSACPTE___657_____PRDANN0\Id_CR_SF_">'CRP_SF'!$F$67</definedName>
    <definedName name="CREPSACPTE___657_____REAANM2\FINESS_ET">'CRPA'!$D$67</definedName>
    <definedName name="CREPSACPTE___657_____REAANM2\Id_CR_SF_">'CRP_SF'!$D$67</definedName>
    <definedName name="CREPSACPTE___658_____BEXANM1\FINESS_ET">'CRPA'!$E$68</definedName>
    <definedName name="CREPSACPTE___658_____BEXANM1\Id_CR_SF_">'CRP_SF'!$E$68</definedName>
    <definedName name="CREPSACPTE___658_____PRDANN0\FINESS_ET">'CRPA'!$F$68</definedName>
    <definedName name="CREPSACPTE___658_____PRDANN0\Id_CR_SF_">'CRP_SF'!$F$68</definedName>
    <definedName name="CREPSACPTE___658_____REAANM2\FINESS_ET">'CRPA'!$D$68</definedName>
    <definedName name="CREPSACPTE___658_____REAANM2\Id_CR_SF_">'CRP_SF'!$D$68</definedName>
    <definedName name="CREPSACPTE___66______BEXANM1\FINESS_ET">'CRPA'!$E$71</definedName>
    <definedName name="CREPSACPTE___66______BEXANM1\Id_CR_SF_">'CRP_SF'!$E$71</definedName>
    <definedName name="CREPSACPTE___66______PRDANN0\FINESS_ET">'CRPA'!$F$71</definedName>
    <definedName name="CREPSACPTE___66______PRDANN0\Id_CR_SF_">'CRP_SF'!$F$71</definedName>
    <definedName name="CREPSACPTE___66______REAANM2\FINESS_ET">'CRPA'!$D$71</definedName>
    <definedName name="CREPSACPTE___66______REAANM2\Id_CR_SF_">'CRP_SF'!$D$71</definedName>
    <definedName name="CREPSACPTE___671_____BEXANM1\FINESS_ET">'CRPA'!$E$74</definedName>
    <definedName name="CREPSACPTE___671_____BEXANM1\Id_CR_SF_">'CRP_SF'!$E$74</definedName>
    <definedName name="CREPSACPTE___671_____PRDANN0\FINESS_ET">'CRPA'!$F$74</definedName>
    <definedName name="CREPSACPTE___671_____PRDANN0\Id_CR_SF_">'CRP_SF'!$F$74</definedName>
    <definedName name="CREPSACPTE___671_____REAANM2\FINESS_ET">'CRPA'!$D$74</definedName>
    <definedName name="CREPSACPTE___671_____REAANM2\Id_CR_SF_">'CRP_SF'!$D$74</definedName>
    <definedName name="CREPSACPTE___672_____BEXANM1\FINESS_ET">'CRPA'!$E$75</definedName>
    <definedName name="CREPSACPTE___672_____BEXANM1\Id_CR_SF_">'CRP_SF'!$E$75</definedName>
    <definedName name="CREPSACPTE___672_____PRDANN0\FINESS_ET">'CRPA'!$F$75</definedName>
    <definedName name="CREPSACPTE___672_____PRDANN0\Id_CR_SF_">'CRP_SF'!$F$75</definedName>
    <definedName name="CREPSACPTE___672_____REAANM2\FINESS_ET">'CRPA'!$D$75</definedName>
    <definedName name="CREPSACPTE___672_____REAANM2\Id_CR_SF_">'CRP_SF'!$D$75</definedName>
    <definedName name="CREPSACPTE___673_____BEXANM1\FINESS_ET">'CRPA'!$E$76</definedName>
    <definedName name="CREPSACPTE___673_____BEXANM1\Id_CR_SF_">'CRP_SF'!$E$76</definedName>
    <definedName name="CREPSACPTE___673_____PRDANN0\FINESS_ET">'CRPA'!$F$76</definedName>
    <definedName name="CREPSACPTE___673_____PRDANN0\Id_CR_SF_">'CRP_SF'!$F$76</definedName>
    <definedName name="CREPSACPTE___673_____REAANM2\FINESS_ET">'CRPA'!$D$76</definedName>
    <definedName name="CREPSACPTE___673_____REAANM2\Id_CR_SF_">'CRP_SF'!$D$76</definedName>
    <definedName name="CREPSACPTE___675_____BEXANM1\FINESS_ET">'CRPA'!$E$77</definedName>
    <definedName name="CREPSACPTE___675_____BEXANM1\Id_CR_SF_">'CRP_SF'!$E$77</definedName>
    <definedName name="CREPSACPTE___675_____PRDANN0\FINESS_ET">'CRPA'!$F$77</definedName>
    <definedName name="CREPSACPTE___675_____PRDANN0\Id_CR_SF_">'CRP_SF'!$F$77</definedName>
    <definedName name="CREPSACPTE___675_____REAANM2\FINESS_ET">'CRPA'!$D$77</definedName>
    <definedName name="CREPSACPTE___675_____REAANM2\Id_CR_SF_">'CRP_SF'!$D$77</definedName>
    <definedName name="CREPSACPTE___678_____BEXANM1\FINESS_ET">'CRPA'!$E$78</definedName>
    <definedName name="CREPSACPTE___678_____BEXANM1\Id_CR_SF_">'CRP_SF'!$E$78</definedName>
    <definedName name="CREPSACPTE___678_____PRDANN0\FINESS_ET">'CRPA'!$F$78</definedName>
    <definedName name="CREPSACPTE___678_____PRDANN0\Id_CR_SF_">'CRP_SF'!$F$78</definedName>
    <definedName name="CREPSACPTE___678_____REAANM2\FINESS_ET">'CRPA'!$D$78</definedName>
    <definedName name="CREPSACPTE___678_____REAANM2\Id_CR_SF_">'CRP_SF'!$D$78</definedName>
    <definedName name="CREPSACPTE___6811____BEXANM1\FINESS_ET">'CRPA'!$E$81</definedName>
    <definedName name="CREPSACPTE___6811____BEXANM1\Id_CR_SF_">'CRP_SF'!$E$81</definedName>
    <definedName name="CREPSACPTE___6811____PRDANN0\FINESS_ET">'CRPA'!$F$81</definedName>
    <definedName name="CREPSACPTE___6811____PRDANN0\Id_CR_SF_">'CRP_SF'!$F$81</definedName>
    <definedName name="CREPSACPTE___6811____REAANM2\FINESS_ET">'CRPA'!$D$81</definedName>
    <definedName name="CREPSACPTE___6811____REAANM2\Id_CR_SF_">'CRP_SF'!$D$81</definedName>
    <definedName name="CREPSACPTE___6812____BEXANM1\FINESS_ET">'CRPA'!$E$82</definedName>
    <definedName name="CREPSACPTE___6812____BEXANM1\Id_CR_SF_">'CRP_SF'!$E$82</definedName>
    <definedName name="CREPSACPTE___6812____PRDANN0\FINESS_ET">'CRPA'!$F$82</definedName>
    <definedName name="CREPSACPTE___6812____PRDANN0\Id_CR_SF_">'CRP_SF'!$F$82</definedName>
    <definedName name="CREPSACPTE___6812____REAANM2\FINESS_ET">'CRPA'!$D$82</definedName>
    <definedName name="CREPSACPTE___6812____REAANM2\Id_CR_SF_">'CRP_SF'!$D$82</definedName>
    <definedName name="CREPSACPTE___6815____BEXANM1\FINESS_ET">'CRPA'!$E$83</definedName>
    <definedName name="CREPSACPTE___6815____BEXANM1\Id_CR_SF_">'CRP_SF'!$E$83</definedName>
    <definedName name="CREPSACPTE___6815____PRDANN0\FINESS_ET">'CRPA'!$F$83</definedName>
    <definedName name="CREPSACPTE___6815____PRDANN0\Id_CR_SF_">'CRP_SF'!$F$83</definedName>
    <definedName name="CREPSACPTE___6815____REAANM2\FINESS_ET">'CRPA'!$D$83</definedName>
    <definedName name="CREPSACPTE___6815____REAANM2\Id_CR_SF_">'CRP_SF'!$D$83</definedName>
    <definedName name="CREPSACPTE___6816____BEXANM1\FINESS_ET">'CRPA'!$E$84</definedName>
    <definedName name="CREPSACPTE___6816____BEXANM1\Id_CR_SF_">'CRP_SF'!$E$84</definedName>
    <definedName name="CREPSACPTE___6816____PRDANN0\FINESS_ET">'CRPA'!$F$84</definedName>
    <definedName name="CREPSACPTE___6816____PRDANN0\Id_CR_SF_">'CRP_SF'!$F$84</definedName>
    <definedName name="CREPSACPTE___6816____REAANM2\FINESS_ET">'CRPA'!$D$84</definedName>
    <definedName name="CREPSACPTE___6816____REAANM2\Id_CR_SF_">'CRP_SF'!$D$84</definedName>
    <definedName name="CREPSACPTE___6817____BEXANM1\FINESS_ET">'CRPA'!$E$85</definedName>
    <definedName name="CREPSACPTE___6817____BEXANM1\Id_CR_SF_">'CRP_SF'!$E$85</definedName>
    <definedName name="CREPSACPTE___6817____PRDANN0\FINESS_ET">'CRPA'!$F$85</definedName>
    <definedName name="CREPSACPTE___6817____PRDANN0\Id_CR_SF_">'CRP_SF'!$F$85</definedName>
    <definedName name="CREPSACPTE___6817____REAANM2\FINESS_ET">'CRPA'!$D$85</definedName>
    <definedName name="CREPSACPTE___6817____REAANM2\Id_CR_SF_">'CRP_SF'!$D$85</definedName>
    <definedName name="CREPSACPTE___686_____BEXANM1\FINESS_ET">'CRPA'!$E$86</definedName>
    <definedName name="CREPSACPTE___686_____BEXANM1\Id_CR_SF_">'CRP_SF'!$E$86</definedName>
    <definedName name="CREPSACPTE___686_____PRDANN0\FINESS_ET">'CRPA'!$F$86</definedName>
    <definedName name="CREPSACPTE___686_____PRDANN0\Id_CR_SF_">'CRP_SF'!$F$86</definedName>
    <definedName name="CREPSACPTE___686_____REAANM2\FINESS_ET">'CRPA'!$D$86</definedName>
    <definedName name="CREPSACPTE___686_____REAANM2\Id_CR_SF_">'CRP_SF'!$D$86</definedName>
    <definedName name="CREPSACPTE___687_____BEXANM1\FINESS_ET">'CRPA'!$E$87</definedName>
    <definedName name="CREPSACPTE___687_____BEXANM1\Id_CR_SF_">'CRP_SF'!$E$87</definedName>
    <definedName name="CREPSACPTE___687_____PRDANN0\FINESS_ET">'CRPA'!$F$87</definedName>
    <definedName name="CREPSACPTE___687_____PRDANN0\Id_CR_SF_">'CRP_SF'!$F$87</definedName>
    <definedName name="CREPSACPTE___687_____REAANM2\FINESS_ET">'CRPA'!$D$87</definedName>
    <definedName name="CREPSACPTE___687_____REAANM2\Id_CR_SF_">'CRP_SF'!$D$87</definedName>
    <definedName name="CREPSACPTE___68742___BEXANM1\FINESS_ET">'CRPA'!$E$88</definedName>
    <definedName name="CREPSACPTE___68742___BEXANM1\Id_CR_SF_">'CRP_SF'!$E$88</definedName>
    <definedName name="CREPSACPTE___68742___PRDANN0\FINESS_ET">'CRPA'!$F$88</definedName>
    <definedName name="CREPSACPTE___68742___PRDANN0\Id_CR_SF_">'CRP_SF'!$F$88</definedName>
    <definedName name="CREPSACPTE___68742___REAANM2\FINESS_ET">'CRPA'!$D$88</definedName>
    <definedName name="CREPSACPTE___68742___REAANM2\Id_CR_SF_">'CRP_SF'!$D$88</definedName>
    <definedName name="CREPSACPTE___70______BEXANM1\FINESS_ET">'CRPA'!$E$122</definedName>
    <definedName name="CREPSACPTE___70______BEXANM1\Id_CR_SF_">'CRP_SF'!$E$122</definedName>
    <definedName name="CREPSACPTE___70______PRDANN0\FINESS_ET">'CRPA'!$F$122</definedName>
    <definedName name="CREPSACPTE___70______PRDANN0\Id_CR_SF_">'CRP_SF'!$F$122</definedName>
    <definedName name="CREPSACPTE___70______REAANM2\FINESS_ET">'CRPA'!$D$122</definedName>
    <definedName name="CREPSACPTE___70______REAANM2\Id_CR_SF_">'CRP_SF'!$D$122</definedName>
    <definedName name="CREPSACPTE___709_____BEXANM1\FINESS_ET">'CRPA'!$E$12</definedName>
    <definedName name="CREPSACPTE___709_____BEXANM1\Id_CR_SF_">'CRP_SF'!$E$12</definedName>
    <definedName name="CREPSACPTE___709_____PRDANN0\FINESS_ET">'CRPA'!$F$12</definedName>
    <definedName name="CREPSACPTE___709_____PRDANN0\Id_CR_SF_">'CRP_SF'!$F$12</definedName>
    <definedName name="CREPSACPTE___709_____REAANM2\FINESS_ET">'CRPA'!$D$12</definedName>
    <definedName name="CREPSACPTE___709_____REAANM2\Id_CR_SF_">'CRP_SF'!$D$12</definedName>
    <definedName name="CREPSACPTE___71______BEXANM1\FINESS_ET">'CRPA'!$E$127</definedName>
    <definedName name="CREPSACPTE___71______BEXANM1\Id_CR_SF_">'CRP_SF'!$E$127</definedName>
    <definedName name="CREPSACPTE___71______PRDANN0\FINESS_ET">'CRPA'!$F$127</definedName>
    <definedName name="CREPSACPTE___71______PRDANN0\Id_CR_SF_">'CRP_SF'!$F$127</definedName>
    <definedName name="CREPSACPTE___71______REAANM2\FINESS_ET">'CRPA'!$D$127</definedName>
    <definedName name="CREPSACPTE___71______REAANM2\Id_CR_SF_">'CRP_SF'!$D$127</definedName>
    <definedName name="CREPSACPTE___713_____BEXANM1\FINESS_ET">'CRPA'!$E$13</definedName>
    <definedName name="CREPSACPTE___713_____BEXANM1\Id_CR_SF_">'CRP_SF'!$E$13</definedName>
    <definedName name="CREPSACPTE___713_____PRDANN0\FINESS_ET">'CRPA'!$F$13</definedName>
    <definedName name="CREPSACPTE___713_____PRDANN0\Id_CR_SF_">'CRP_SF'!$F$13</definedName>
    <definedName name="CREPSACPTE___713_____REAANM2\FINESS_ET">'CRPA'!$D$13</definedName>
    <definedName name="CREPSACPTE___713_____REAANM2\Id_CR_SF_">'CRP_SF'!$D$13</definedName>
    <definedName name="CREPSACPTE___72______BEXANM1\FINESS_ET">'CRPA'!$E$128</definedName>
    <definedName name="CREPSACPTE___72______BEXANM1\Id_CR_SF_">'CRP_SF'!$E$128</definedName>
    <definedName name="CREPSACPTE___72______PRDANN0\FINESS_ET">'CRPA'!$F$128</definedName>
    <definedName name="CREPSACPTE___72______PRDANN0\Id_CR_SF_">'CRP_SF'!$F$128</definedName>
    <definedName name="CREPSACPTE___72______REAANM2\FINESS_ET">'CRPA'!$D$128</definedName>
    <definedName name="CREPSACPTE___72______REAANM2\Id_CR_SF_">'CRP_SF'!$D$128</definedName>
    <definedName name="CREPSACPTE___731_____BEXANM1\FINESS_ET">'CRPA'!$E$104</definedName>
    <definedName name="CREPSACPTE___731_____BEXANM1\Id_CR_SF_">'CRP_SF'!$E$104</definedName>
    <definedName name="CREPSACPTE___731_____PRDANN0\FINESS_ET">'CRPA'!$F$104</definedName>
    <definedName name="CREPSACPTE___731_____PRDANN0\Id_CR_SF_">'CRP_SF'!$F$104</definedName>
    <definedName name="CREPSACPTE___731_____REAANM2\FINESS_ET">'CRPA'!$D$104</definedName>
    <definedName name="CREPSACPTE___731_____REAANM2\Id_CR_SF_">'CRP_SF'!$D$104</definedName>
    <definedName name="CREPSACPTE___731224__BEXANM1\FINESS_ET">'CRPA'!$E$105</definedName>
    <definedName name="CREPSACPTE___731224__BEXANM1\Id_CR_SF_">'CRP_SF'!$E$105</definedName>
    <definedName name="CREPSACPTE___731224__PRDANN0\FINESS_ET">'CRPA'!$F$105</definedName>
    <definedName name="CREPSACPTE___731224__PRDANN0\Id_CR_SF_">'CRP_SF'!$F$105</definedName>
    <definedName name="CREPSACPTE___731224__REAANM2\FINESS_ET">'CRPA'!$D$105</definedName>
    <definedName name="CREPSACPTE___731224__REAANM2\Id_CR_SF_">'CRP_SF'!$D$105</definedName>
    <definedName name="CREPSACPTE___732_____BEXANM1\FINESS_ET">'CRPA'!$E$106</definedName>
    <definedName name="CREPSACPTE___732_____BEXANM1\Id_CR_SF_">'CRP_SF'!$E$106</definedName>
    <definedName name="CREPSACPTE___732_____PRDANN0\FINESS_ET">'CRPA'!$F$106</definedName>
    <definedName name="CREPSACPTE___732_____PRDANN0\Id_CR_SF_">'CRP_SF'!$F$106</definedName>
    <definedName name="CREPSACPTE___732_____REAANM2\FINESS_ET">'CRPA'!$D$106</definedName>
    <definedName name="CREPSACPTE___732_____REAANM2\Id_CR_SF_">'CRP_SF'!$D$106</definedName>
    <definedName name="CREPSACPTE___7321____BEXANM1\FINESS_ET">'CRPA'!$E$123</definedName>
    <definedName name="CREPSACPTE___7321____BEXANM1\Id_CR_SF_">'CRP_SF'!$E$123</definedName>
    <definedName name="CREPSACPTE___7321____PRDANN0\FINESS_ET">'CRPA'!$F$123</definedName>
    <definedName name="CREPSACPTE___7321____PRDANN0\Id_CR_SF_">'CRP_SF'!$F$123</definedName>
    <definedName name="CREPSACPTE___7321____REAANM2\FINESS_ET">'CRPA'!$D$123</definedName>
    <definedName name="CREPSACPTE___7321____REAANM2\Id_CR_SF_">'CRP_SF'!$D$123</definedName>
    <definedName name="CREPSACPTE___7322____BEXANM1\FINESS_ET">'CRPA'!$E$124</definedName>
    <definedName name="CREPSACPTE___7322____BEXANM1\Id_CR_SF_">'CRP_SF'!$E$124</definedName>
    <definedName name="CREPSACPTE___7322____PRDANN0\FINESS_ET">'CRPA'!$F$124</definedName>
    <definedName name="CREPSACPTE___7322____PRDANN0\Id_CR_SF_">'CRP_SF'!$F$124</definedName>
    <definedName name="CREPSACPTE___7322____REAANM2\FINESS_ET">'CRPA'!$D$124</definedName>
    <definedName name="CREPSACPTE___7322____REAANM2\Id_CR_SF_">'CRP_SF'!$D$124</definedName>
    <definedName name="CREPSACPTE___7323____BEXANM1\FINESS_ET">'CRPA'!$E$125</definedName>
    <definedName name="CREPSACPTE___7323____BEXANM1\Id_CR_SF_">'CRP_SF'!$E$125</definedName>
    <definedName name="CREPSACPTE___7323____PRDANN0\FINESS_ET">'CRPA'!$F$125</definedName>
    <definedName name="CREPSACPTE___7323____PRDANN0\Id_CR_SF_">'CRP_SF'!$F$125</definedName>
    <definedName name="CREPSACPTE___7323____REAANM2\FINESS_ET">'CRPA'!$D$125</definedName>
    <definedName name="CREPSACPTE___7323____REAANM2\Id_CR_SF_">'CRP_SF'!$D$125</definedName>
    <definedName name="CREPSACPTE___7328____BEXANM1\FINESS_ET">'CRPA'!$E$126</definedName>
    <definedName name="CREPSACPTE___7328____BEXANM1\Id_CR_SF_">'CRP_SF'!$E$126</definedName>
    <definedName name="CREPSACPTE___7328____PRDANN0\FINESS_ET">'CRPA'!$F$126</definedName>
    <definedName name="CREPSACPTE___7328____PRDANN0\Id_CR_SF_">'CRP_SF'!$F$126</definedName>
    <definedName name="CREPSACPTE___7328____REAANM2\FINESS_ET">'CRPA'!$D$126</definedName>
    <definedName name="CREPSACPTE___7328____REAANM2\Id_CR_SF_">'CRP_SF'!$D$126</definedName>
    <definedName name="CREPSACPTE___733_____BEXANM1\FINESS_ET">'CRPA'!$E$107</definedName>
    <definedName name="CREPSACPTE___733_____BEXANM1\Id_CR_SF_">'CRP_SF'!$E$107</definedName>
    <definedName name="CREPSACPTE___733_____PRDANN0\FINESS_ET">'CRPA'!$F$107</definedName>
    <definedName name="CREPSACPTE___733_____PRDANN0\Id_CR_SF_">'CRP_SF'!$F$107</definedName>
    <definedName name="CREPSACPTE___733_____REAANM2\FINESS_ET">'CRPA'!$D$107</definedName>
    <definedName name="CREPSACPTE___733_____REAANM2\Id_CR_SF_">'CRP_SF'!$D$107</definedName>
    <definedName name="CREPSACPTE___733222__BEXANM1\FINESS_ET">'CRPA'!$E$108</definedName>
    <definedName name="CREPSACPTE___733222__BEXANM1\Id_CR_SF_">'CRP_SF'!$E$108</definedName>
    <definedName name="CREPSACPTE___733222__PRDANN0\FINESS_ET">'CRPA'!$F$108</definedName>
    <definedName name="CREPSACPTE___733222__PRDANN0\Id_CR_SF_">'CRP_SF'!$F$108</definedName>
    <definedName name="CREPSACPTE___733222__REAANM2\FINESS_ET">'CRPA'!$D$108</definedName>
    <definedName name="CREPSACPTE___733222__REAANM2\Id_CR_SF_">'CRP_SF'!$D$108</definedName>
    <definedName name="CREPSACPTE___734_____BEXANM1\FINESS_ET">'CRPA'!$E$109</definedName>
    <definedName name="CREPSACPTE___734_____BEXANM1\Id_CR_SF_">'CRP_SF'!$E$109</definedName>
    <definedName name="CREPSACPTE___734_____PRDANN0\FINESS_ET">'CRPA'!$F$109</definedName>
    <definedName name="CREPSACPTE___734_____PRDANN0\Id_CR_SF_">'CRP_SF'!$F$109</definedName>
    <definedName name="CREPSACPTE___734_____REAANM2\FINESS_ET">'CRPA'!$D$109</definedName>
    <definedName name="CREPSACPTE___734_____REAANM2\Id_CR_SF_">'CRP_SF'!$D$109</definedName>
    <definedName name="CREPSACPTE___735_____BEXANM1\FINESS_ET">'CRPA'!$E$110</definedName>
    <definedName name="CREPSACPTE___735_____BEXANM1\Id_CR_SF_">'CRP_SF'!$E$110</definedName>
    <definedName name="CREPSACPTE___735_____PRDANN0\FINESS_ET">'CRPA'!$F$110</definedName>
    <definedName name="CREPSACPTE___735_____PRDANN0\Id_CR_SF_">'CRP_SF'!$F$110</definedName>
    <definedName name="CREPSACPTE___735_____REAANM2\FINESS_ET">'CRPA'!$D$110</definedName>
    <definedName name="CREPSACPTE___735_____REAANM2\Id_CR_SF_">'CRP_SF'!$D$110</definedName>
    <definedName name="CREPSACPTE___7351____BEXANM1\FINESS_ET">'CRPA'!$E$111</definedName>
    <definedName name="CREPSACPTE___7351____BEXANM1\Id_CR_SF_">'CRP_SF'!$E$111</definedName>
    <definedName name="CREPSACPTE___7351____PRDANN0\FINESS_ET">'CRPA'!$F$111</definedName>
    <definedName name="CREPSACPTE___7351____PRDANN0\Id_CR_SF_">'CRP_SF'!$F$111</definedName>
    <definedName name="CREPSACPTE___7351____REAANM2\FINESS_ET">'CRPA'!$D$111</definedName>
    <definedName name="CREPSACPTE___7351____REAANM2\Id_CR_SF_">'CRP_SF'!$D$111</definedName>
    <definedName name="CREPSACPTE___7352____BEXANM1\FINESS_ET">'CRPA'!$E$112</definedName>
    <definedName name="CREPSACPTE___7352____BEXANM1\Id_CR_SF_">'CRP_SF'!$E$112</definedName>
    <definedName name="CREPSACPTE___7352____PRDANN0\FINESS_ET">'CRPA'!$F$112</definedName>
    <definedName name="CREPSACPTE___7352____PRDANN0\Id_CR_SF_">'CRP_SF'!$F$112</definedName>
    <definedName name="CREPSACPTE___7352____REAANM2\FINESS_ET">'CRPA'!$D$112</definedName>
    <definedName name="CREPSACPTE___7352____REAANM2\Id_CR_SF_">'CRP_SF'!$D$112</definedName>
    <definedName name="CREPSACPTE___7353____BEXANM1\FINESS_ET">'CRPA'!$E$113</definedName>
    <definedName name="CREPSACPTE___7353____BEXANM1\Id_CR_SF_">'CRP_SF'!$E$113</definedName>
    <definedName name="CREPSACPTE___7353____PRDANN0\FINESS_ET">'CRPA'!$F$113</definedName>
    <definedName name="CREPSACPTE___7353____PRDANN0\Id_CR_SF_">'CRP_SF'!$F$113</definedName>
    <definedName name="CREPSACPTE___7353____REAANM2\FINESS_ET">'CRPA'!$D$113</definedName>
    <definedName name="CREPSACPTE___7353____REAANM2\Id_CR_SF_">'CRP_SF'!$D$113</definedName>
    <definedName name="CREPSACPTE___738_____BEXANM1\FINESS_ET">'CRPA'!$E$114</definedName>
    <definedName name="CREPSACPTE___738_____BEXANM1\Id_CR_SF_">'CRP_SF'!$E$114</definedName>
    <definedName name="CREPSACPTE___738_____PRDANN0\FINESS_ET">'CRPA'!$F$114</definedName>
    <definedName name="CREPSACPTE___738_____PRDANN0\Id_CR_SF_">'CRP_SF'!$F$114</definedName>
    <definedName name="CREPSACPTE___738_____REAANM2\FINESS_ET">'CRPA'!$D$114</definedName>
    <definedName name="CREPSACPTE___738_____REAANM2\Id_CR_SF_">'CRP_SF'!$D$114</definedName>
    <definedName name="CREPSACPTE___74______BEXANM1\FINESS_ET">'CRPA'!$E$129</definedName>
    <definedName name="CREPSACPTE___74______BEXANM1\Id_CR_SF_">'CRP_SF'!$E$129</definedName>
    <definedName name="CREPSACPTE___74______PRDANN0\FINESS_ET">'CRPA'!$F$129</definedName>
    <definedName name="CREPSACPTE___74______PRDANN0\Id_CR_SF_">'CRP_SF'!$F$129</definedName>
    <definedName name="CREPSACPTE___74______REAANM2\FINESS_ET">'CRPA'!$D$129</definedName>
    <definedName name="CREPSACPTE___74______REAANM2\Id_CR_SF_">'CRP_SF'!$D$129</definedName>
    <definedName name="CREPSACPTE___75______BEXANM1\FINESS_ET">'CRPA'!$E$130</definedName>
    <definedName name="CREPSACPTE___75______BEXANM1\Id_CR_SF_">'CRP_SF'!$E$130</definedName>
    <definedName name="CREPSACPTE___75______PRDANN0\FINESS_ET">'CRPA'!$F$130</definedName>
    <definedName name="CREPSACPTE___75______PRDANN0\Id_CR_SF_">'CRP_SF'!$F$130</definedName>
    <definedName name="CREPSACPTE___75______REAANM2\FINESS_ET">'CRPA'!$D$130</definedName>
    <definedName name="CREPSACPTE___75______REAANM2\Id_CR_SF_">'CRP_SF'!$D$130</definedName>
    <definedName name="CREPSACPTE___76______BEXANM1\FINESS_ET">'CRPA'!$E$149</definedName>
    <definedName name="CREPSACPTE___76______BEXANM1\Id_CR_SF_">'CRP_SF'!$E$149</definedName>
    <definedName name="CREPSACPTE___76______PRDANN0\FINESS_ET">'CRPA'!$F$149</definedName>
    <definedName name="CREPSACPTE___76______PRDANN0\Id_CR_SF_">'CRP_SF'!$F$149</definedName>
    <definedName name="CREPSACPTE___76______REAANM2\FINESS_ET">'CRPA'!$D$149</definedName>
    <definedName name="CREPSACPTE___76______REAANM2\Id_CR_SF_">'CRP_SF'!$D$149</definedName>
    <definedName name="CREPSACPTE___771_____BEXANM1\FINESS_ET">'CRPA'!$E$152</definedName>
    <definedName name="CREPSACPTE___771_____BEXANM1\Id_CR_SF_">'CRP_SF'!$E$152</definedName>
    <definedName name="CREPSACPTE___771_____PRDANN0\FINESS_ET">'CRPA'!$F$152</definedName>
    <definedName name="CREPSACPTE___771_____PRDANN0\Id_CR_SF_">'CRP_SF'!$F$152</definedName>
    <definedName name="CREPSACPTE___771_____REAANM2\FINESS_ET">'CRPA'!$D$152</definedName>
    <definedName name="CREPSACPTE___771_____REAANM2\Id_CR_SF_">'CRP_SF'!$D$152</definedName>
    <definedName name="CREPSACPTE___772_____BEXANM1\FINESS_ET">'CRPA'!$E$153</definedName>
    <definedName name="CREPSACPTE___772_____BEXANM1\Id_CR_SF_">'CRP_SF'!$E$153</definedName>
    <definedName name="CREPSACPTE___772_____PRDANN0\FINESS_ET">'CRPA'!$F$153</definedName>
    <definedName name="CREPSACPTE___772_____PRDANN0\Id_CR_SF_">'CRP_SF'!$F$153</definedName>
    <definedName name="CREPSACPTE___772_____REAANM2\FINESS_ET">'CRPA'!$D$153</definedName>
    <definedName name="CREPSACPTE___772_____REAANM2\Id_CR_SF_">'CRP_SF'!$D$153</definedName>
    <definedName name="CREPSACPTE___773_____BEXANM1\FINESS_ET">'CRPA'!$E$154</definedName>
    <definedName name="CREPSACPTE___773_____BEXANM1\Id_CR_SF_">'CRP_SF'!$E$154</definedName>
    <definedName name="CREPSACPTE___773_____PRDANN0\FINESS_ET">'CRPA'!$F$154</definedName>
    <definedName name="CREPSACPTE___773_____PRDANN0\Id_CR_SF_">'CRP_SF'!$F$154</definedName>
    <definedName name="CREPSACPTE___773_____REAANM2\FINESS_ET">'CRPA'!$D$154</definedName>
    <definedName name="CREPSACPTE___773_____REAANM2\Id_CR_SF_">'CRP_SF'!$D$154</definedName>
    <definedName name="CREPSACPTE___775_____BEXANM1\FINESS_ET">'CRPA'!$E$155</definedName>
    <definedName name="CREPSACPTE___775_____BEXANM1\Id_CR_SF_">'CRP_SF'!$E$155</definedName>
    <definedName name="CREPSACPTE___775_____PRDANN0\FINESS_ET">'CRPA'!$F$155</definedName>
    <definedName name="CREPSACPTE___775_____PRDANN0\Id_CR_SF_">'CRP_SF'!$F$155</definedName>
    <definedName name="CREPSACPTE___775_____REAANM2\FINESS_ET">'CRPA'!$D$155</definedName>
    <definedName name="CREPSACPTE___775_____REAANM2\Id_CR_SF_">'CRP_SF'!$D$155</definedName>
    <definedName name="CREPSACPTE___777_____BEXANM1\FINESS_ET">'CRPA'!$E$156</definedName>
    <definedName name="CREPSACPTE___777_____BEXANM1\Id_CR_SF_">'CRP_SF'!$E$156</definedName>
    <definedName name="CREPSACPTE___777_____PRDANN0\FINESS_ET">'CRPA'!$F$156</definedName>
    <definedName name="CREPSACPTE___777_____PRDANN0\Id_CR_SF_">'CRP_SF'!$F$156</definedName>
    <definedName name="CREPSACPTE___777_____REAANM2\FINESS_ET">'CRPA'!$D$156</definedName>
    <definedName name="CREPSACPTE___777_____REAANM2\Id_CR_SF_">'CRP_SF'!$D$156</definedName>
    <definedName name="CREPSACPTE___778_____BEXANM1\FINESS_ET">'CRPA'!$E$157</definedName>
    <definedName name="CREPSACPTE___778_____BEXANM1\Id_CR_SF_">'CRP_SF'!$E$157</definedName>
    <definedName name="CREPSACPTE___778_____PRDANN0\FINESS_ET">'CRPA'!$F$157</definedName>
    <definedName name="CREPSACPTE___778_____PRDANN0\Id_CR_SF_">'CRP_SF'!$F$157</definedName>
    <definedName name="CREPSACPTE___778_____REAANM2\FINESS_ET">'CRPA'!$D$157</definedName>
    <definedName name="CREPSACPTE___778_____REAANM2\Id_CR_SF_">'CRP_SF'!$D$157</definedName>
    <definedName name="CREPSACPTE___7815____BEXANM1\FINESS_ET">'CRPA'!$E$160</definedName>
    <definedName name="CREPSACPTE___7815____BEXANM1\Id_CR_SF_">'CRP_SF'!$E$160</definedName>
    <definedName name="CREPSACPTE___7815____PRDANN0\FINESS_ET">'CRPA'!$F$160</definedName>
    <definedName name="CREPSACPTE___7815____PRDANN0\Id_CR_SF_">'CRP_SF'!$F$160</definedName>
    <definedName name="CREPSACPTE___7815____REAANM2\FINESS_ET">'CRPA'!$D$160</definedName>
    <definedName name="CREPSACPTE___7815____REAANM2\Id_CR_SF_">'CRP_SF'!$D$160</definedName>
    <definedName name="CREPSACPTE___7816____BEXANM1\FINESS_ET">'CRPA'!$E$161</definedName>
    <definedName name="CREPSACPTE___7816____BEXANM1\Id_CR_SF_">'CRP_SF'!$E$161</definedName>
    <definedName name="CREPSACPTE___7816____PRDANN0\FINESS_ET">'CRPA'!$F$161</definedName>
    <definedName name="CREPSACPTE___7816____PRDANN0\Id_CR_SF_">'CRP_SF'!$F$161</definedName>
    <definedName name="CREPSACPTE___7816____REAANM2\FINESS_ET">'CRPA'!$D$161</definedName>
    <definedName name="CREPSACPTE___7816____REAANM2\Id_CR_SF_">'CRP_SF'!$D$161</definedName>
    <definedName name="CREPSACPTE___7817____BEXANM1\FINESS_ET">'CRPA'!$E$162</definedName>
    <definedName name="CREPSACPTE___7817____BEXANM1\Id_CR_SF_">'CRP_SF'!$E$162</definedName>
    <definedName name="CREPSACPTE___7817____PRDANN0\FINESS_ET">'CRPA'!$F$162</definedName>
    <definedName name="CREPSACPTE___7817____PRDANN0\Id_CR_SF_">'CRP_SF'!$F$162</definedName>
    <definedName name="CREPSACPTE___7817____REAANM2\FINESS_ET">'CRPA'!$D$162</definedName>
    <definedName name="CREPSACPTE___7817____REAANM2\Id_CR_SF_">'CRP_SF'!$D$162</definedName>
    <definedName name="CREPSACPTE___786_____BEXANM1\FINESS_ET">'CRPA'!$E$163</definedName>
    <definedName name="CREPSACPTE___786_____BEXANM1\Id_CR_SF_">'CRP_SF'!$E$163</definedName>
    <definedName name="CREPSACPTE___786_____PRDANN0\FINESS_ET">'CRPA'!$F$163</definedName>
    <definedName name="CREPSACPTE___786_____PRDANN0\Id_CR_SF_">'CRP_SF'!$F$163</definedName>
    <definedName name="CREPSACPTE___786_____REAANM2\FINESS_ET">'CRPA'!$D$163</definedName>
    <definedName name="CREPSACPTE___786_____REAANM2\Id_CR_SF_">'CRP_SF'!$D$163</definedName>
    <definedName name="CREPSACPTE___787_____BEXANM1\FINESS_ET">'CRPA'!$E$164</definedName>
    <definedName name="CREPSACPTE___787_____BEXANM1\Id_CR_SF_">'CRP_SF'!$E$164</definedName>
    <definedName name="CREPSACPTE___787_____PRDANN0\FINESS_ET">'CRPA'!$F$164</definedName>
    <definedName name="CREPSACPTE___787_____PRDANN0\Id_CR_SF_">'CRP_SF'!$F$164</definedName>
    <definedName name="CREPSACPTE___787_____REAANM2\FINESS_ET">'CRPA'!$D$164</definedName>
    <definedName name="CREPSACPTE___787_____REAANM2\Id_CR_SF_">'CRP_SF'!$D$164</definedName>
    <definedName name="CREPSACPTE___78742___BEXANM1\FINESS_ET">'CRPA'!$E$165</definedName>
    <definedName name="CREPSACPTE___78742___BEXANM1\Id_CR_SF_">'CRP_SF'!$E$165</definedName>
    <definedName name="CREPSACPTE___78742___PRDANN0\FINESS_ET">'CRPA'!$F$165</definedName>
    <definedName name="CREPSACPTE___78742___PRDANN0\Id_CR_SF_">'CRP_SF'!$F$165</definedName>
    <definedName name="CREPSACPTE___78742___REAANM2\FINESS_ET">'CRPA'!$D$165</definedName>
    <definedName name="CREPSACPTE___78742___REAANM2\Id_CR_SF_">'CRP_SF'!$D$165</definedName>
    <definedName name="CREPSACPTE___79______BEXANM1\FINESS_ET">'CRPA'!$E$166</definedName>
    <definedName name="CREPSACPTE___79______BEXANM1\Id_CR_SF_">'CRP_SF'!$E$166</definedName>
    <definedName name="CREPSACPTE___79______PRDANN0\FINESS_ET">'CRPA'!$F$166</definedName>
    <definedName name="CREPSACPTE___79______PRDANN0\Id_CR_SF_">'CRP_SF'!$F$166</definedName>
    <definedName name="CREPSACPTE___79______REAANM2\FINESS_ET">'CRPA'!$D$166</definedName>
    <definedName name="CREPSACPTE___79______REAANM2\Id_CR_SF_">'CRP_SF'!$D$166</definedName>
    <definedName name="CREPSACPTE___CHA_GI__BEXANM1\FINESS_ET">'CRPA'!$E$31</definedName>
    <definedName name="CREPSACPTE___CHA_GI__BEXANM1\Id_CR_SF_">'CRP_SF'!$E$31</definedName>
    <definedName name="CREPSACPTE___CHA_GI__PRDANN0\FINESS_ET">'CRPA'!$F$31</definedName>
    <definedName name="CREPSACPTE___CHA_GI__PRDANN0\Id_CR_SF_">'CRP_SF'!$F$31</definedName>
    <definedName name="CREPSACPTE___CHA_GII_BEXANM1\FINESS_ET">'CRPA'!$E$46</definedName>
    <definedName name="CREPSACPTE___CHA_GII_BEXANM1\Id_CR_SF_">'CRP_SF'!$E$46</definedName>
    <definedName name="CREPSACPTE___CHA_GII_PRDANN0\FINESS_ET">'CRPA'!$F$46</definedName>
    <definedName name="CREPSACPTE___CHA_GII_PRDANN0\Id_CR_SF_">'CRP_SF'!$F$46</definedName>
    <definedName name="CREPSACPTE___CHA_GIIIBEXANM1\FINESS_ET">'CRPA'!$E$90</definedName>
    <definedName name="CREPSACPTE___CHA_GIIIBEXANM1\Id_CR_SF_">'CRP_SF'!$E$90</definedName>
    <definedName name="CREPSACPTE___CHA_GIIIPRDANN0\FINESS_ET">'CRPA'!$F$90</definedName>
    <definedName name="CREPSACPTE___CHA_GIIIPRDANN0\Id_CR_SF_">'CRP_SF'!$F$90</definedName>
    <definedName name="CREPSACPTE___PDT_GI__BEXANM1\FINESS_ET">'CRPA'!$E$116</definedName>
    <definedName name="CREPSACPTE___PDT_GI__BEXANM1\Id_CR_SF_">'CRP_SF'!$E$116</definedName>
    <definedName name="CREPSACPTE___PDT_GI__PRDANN0\FINESS_ET">'CRPA'!$F$116</definedName>
    <definedName name="CREPSACPTE___PDT_GI__PRDANN0\Id_CR_SF_">'CRP_SF'!$F$116</definedName>
    <definedName name="CREPSACPTE___PDT_GII_BEXANM1\FINESS_ET">'CRPA'!$E$143</definedName>
    <definedName name="CREPSACPTE___PDT_GII_BEXANM1\Id_CR_SF_">'CRP_SF'!$E$143</definedName>
    <definedName name="CREPSACPTE___PDT_GII_PRDANN0\FINESS_ET">'CRPA'!$F$143</definedName>
    <definedName name="CREPSACPTE___PDT_GII_PRDANN0\Id_CR_SF_">'CRP_SF'!$F$143</definedName>
    <definedName name="CREPSACPTE___PDT_GIIIBEXANM1\FINESS_ET">'CRPA'!$E$168</definedName>
    <definedName name="CREPSACPTE___PDT_GIIIBEXANM1\Id_CR_SF_">'CRP_SF'!$E$168</definedName>
    <definedName name="CREPSACPTE___PDT_GIIIPRDANN0\FINESS_ET">'CRPA'!$F$168</definedName>
    <definedName name="CREPSACPTE___PDT_GIIIPRDANN0\Id_CR_SF_">'CRP_SF'!$F$168</definedName>
    <definedName name="CREPSACPTE___RANDEFI_BEXANM1\FINESS_ET">'CRPA'!$E$176</definedName>
    <definedName name="CREPSACPTE___RANDEFI_BEXANM1\Id_CR_SF_">'CRP_SF'!$E$176</definedName>
    <definedName name="CREPSACPTE___RANDEFI_PRDANN0\FINESS_ET">'CRPA'!$F$176</definedName>
    <definedName name="CREPSACPTE___RANDEFI_PRDANN0\Id_CR_SF_">'CRP_SF'!$F$176</definedName>
    <definedName name="CREPSACPTE___RANDEFI_REAANM2\FINESS_ET">'CRPA'!$D$176</definedName>
    <definedName name="CREPSACPTE___RANDEFI_REAANM2\Id_CR_SF_">'CRP_SF'!$D$176</definedName>
    <definedName name="CREPSACPTE___RANEXCEDBEXANM1\FINESS_ET">'CRPA'!$E$177</definedName>
    <definedName name="CREPSACPTE___RANEXCEDBEXANM1\Id_CR_SF_">'CRP_SF'!$E$177</definedName>
    <definedName name="CREPSACPTE___RANEXCEDPRDANN0\FINESS_ET">'CRPA'!$F$177</definedName>
    <definedName name="CREPSACPTE___RANEXCEDPRDANN0\Id_CR_SF_">'CRP_SF'!$F$177</definedName>
    <definedName name="CREPSACPTE___RANEXCEDREAANM2\FINESS_ET">'CRPA'!$D$177</definedName>
    <definedName name="CREPSACPTE___RANEXCEDREAANM2\Id_CR_SF_">'CRP_SF'!$D$177</definedName>
    <definedName name="CREPSACPTE___TITRE1E_ANTANM1\_________">'Fiche_Récap.'!$E$44</definedName>
    <definedName name="CREPSACPTE___TITRE1E_PRDANN0\_________">'Fiche_Récap.'!$F$44</definedName>
    <definedName name="CREPSACPTE___TITRE1E_REAANM2\_________">'Fiche_Récap.'!$D$44</definedName>
    <definedName name="CREPSACPTE___TITRE1R_ANTANM1\_________">'Fiche_Récap.'!$E$35</definedName>
    <definedName name="CREPSACPTE___TITRE1R_PRDANN0\_________">'Fiche_Récap.'!$F$35</definedName>
    <definedName name="CREPSACPTE___TITRE1R_REAANM2\_________">'Fiche_Récap.'!$D$35</definedName>
    <definedName name="CREPSACPTE___TITRE2E_ANTANM1\_________">'Fiche_Récap.'!$E$45</definedName>
    <definedName name="CREPSACPTE___TITRE2E_PRDANN0\_________">'Fiche_Récap.'!$F$45</definedName>
    <definedName name="CREPSACPTE___TITRE2E_REAANM2\_________">'Fiche_Récap.'!$D$45</definedName>
    <definedName name="CREPSACPTE___TITRE2R_ANTANM1\_________">'Fiche_Récap.'!$E$36</definedName>
    <definedName name="CREPSACPTE___TITRE2R_PRDANN0\_________">'Fiche_Récap.'!$F$36</definedName>
    <definedName name="CREPSACPTE___TITRE2R_REAANM2\_________">'Fiche_Récap.'!$D$36</definedName>
    <definedName name="CREPSACPTE___TITRE3E_ANTANM1\_________">'Fiche_Récap.'!$E$46</definedName>
    <definedName name="CREPSACPTE___TITRE3E_PRDANN0\_________">'Fiche_Récap.'!$F$46</definedName>
    <definedName name="CREPSACPTE___TITRE3E_REAANM2\_________">'Fiche_Récap.'!$D$46</definedName>
    <definedName name="CREPSACPTE___TITRE3R_ANTANM1\_________">'Fiche_Récap.'!$E$37</definedName>
    <definedName name="CREPSACPTE___TITRE3R_PRDANN0\_________">'Fiche_Récap.'!$F$37</definedName>
    <definedName name="CREPSACPTE___TITRE3R_REAANM2\_________">'Fiche_Récap.'!$D$37</definedName>
    <definedName name="CREPSACPTE_11PRODCESSANTANM1\_________">'Fiche_Récap.'!$E$25</definedName>
    <definedName name="CREPSACPTE_11PRODCESSPRDANN0\_________">'Fiche_Récap.'!$E$29</definedName>
    <definedName name="CREPSACPTE_11PRODCESSREAANM2\_________">'Fiche_Récap.'!$E$21</definedName>
    <definedName name="CREPSACPTE_11TOTCHA__ANTANM1\_________">'Fiche_Récap.'!$E$11</definedName>
    <definedName name="CREPSACPTE_11TOTCHA__PRDANN0\_________">'Fiche_Récap.'!$E$15</definedName>
    <definedName name="CREPSACPTE_11TOTCHA__REAANM2\_________">'Fiche_Récap.'!$E$7</definedName>
    <definedName name="CREPSACPTE_11TOTPROD_ANTANM1\_________">'Fiche_Récap.'!$E$12</definedName>
    <definedName name="CREPSACPTE_11TOTPROD_PRDANN0\_________">'Fiche_Récap.'!$E$16</definedName>
    <definedName name="CREPSACPTE_11TOTPROD_REAANM2\_________">'Fiche_Récap.'!$E$8</definedName>
    <definedName name="CREPSACPTE_11VNCDAP__ANTANM1\_________">'Fiche_Récap.'!$E$24</definedName>
    <definedName name="CREPSACPTE_11VNCDAP__PRDANN0\_________">'Fiche_Récap.'!$E$28</definedName>
    <definedName name="CREPSACPTE_11VNCDAP__REAANM2\_________">'Fiche_Récap.'!$E$20</definedName>
    <definedName name="CREPSACPTE_12PRODCESSANTANM1\_________">'Fiche_Récap.'!$F$25</definedName>
    <definedName name="CREPSACPTE_12PRODCESSPRDANN0\_________">'Fiche_Récap.'!$F$29</definedName>
    <definedName name="CREPSACPTE_12PRODCESSREAANM2\_________">'Fiche_Récap.'!$F$21</definedName>
    <definedName name="CREPSACPTE_12TOTCHA__ANTANM1\_________">'Fiche_Récap.'!$F$11</definedName>
    <definedName name="CREPSACPTE_12TOTCHA__PRDANN0\_________">'Fiche_Récap.'!$F$15</definedName>
    <definedName name="CREPSACPTE_12TOTCHA__REAANM2\_________">'Fiche_Récap.'!$F$7</definedName>
    <definedName name="CREPSACPTE_12TOTPROD_ANTANM1\_________">'Fiche_Récap.'!$F$12</definedName>
    <definedName name="CREPSACPTE_12TOTPROD_PRDANN0\_________">'Fiche_Récap.'!$F$16</definedName>
    <definedName name="CREPSACPTE_12TOTPROD_REAANM2\_________">'Fiche_Récap.'!$F$8</definedName>
    <definedName name="CREPSACPTE_12VNCDAP__ANTANM1\_________">'Fiche_Récap.'!$F$24</definedName>
    <definedName name="CREPSACPTE_12VNCDAP__PRDANN0\_________">'Fiche_Récap.'!$F$28</definedName>
    <definedName name="CREPSACPTE_12VNCDAP__REAANM2\_________">'Fiche_Récap.'!$F$20</definedName>
    <definedName name="CREPSACPTE_13PRODCESSANTANM1\_________">'Fiche_Récap.'!$G$25</definedName>
    <definedName name="CREPSACPTE_13PRODCESSPRDANN0\_________">'Fiche_Récap.'!$G$29</definedName>
    <definedName name="CREPSACPTE_13PRODCESSREAANM2\_________">'Fiche_Récap.'!$G$21</definedName>
    <definedName name="CREPSACPTE_13TOTCHA__ANTANM1\_________">'Fiche_Récap.'!$G$11</definedName>
    <definedName name="CREPSACPTE_13TOTCHA__PRDANN0\_________">'Fiche_Récap.'!$G$15</definedName>
    <definedName name="CREPSACPTE_13TOTCHA__REAANM2\_________">'Fiche_Récap.'!$G$7</definedName>
    <definedName name="CREPSACPTE_13TOTPROD_ANTANM1\_________">'Fiche_Récap.'!$G$12</definedName>
    <definedName name="CREPSACPTE_13TOTPROD_PRDANN0\_________">'Fiche_Récap.'!$G$16</definedName>
    <definedName name="CREPSACPTE_13TOTPROD_REAANM2\_________">'Fiche_Récap.'!$G$8</definedName>
    <definedName name="CREPSACPTE_13VNCDAP__ANTANM1\_________">'Fiche_Récap.'!$G$24</definedName>
    <definedName name="CREPSACPTE_13VNCDAP__PRDANN0\_________">'Fiche_Récap.'!$G$28</definedName>
    <definedName name="CREPSACPTE_13VNCDAP__REAANM2\_________">'Fiche_Récap.'!$G$20</definedName>
    <definedName name="CREPSACPTE_21PRODCESSANTANM1\_________">'Fiche_Récap.'!$I$25</definedName>
    <definedName name="CREPSACPTE_21PRODCESSPRDANN0\_________">'Fiche_Récap.'!$I$29</definedName>
    <definedName name="CREPSACPTE_21PRODCESSREAANM2\_________">'Fiche_Récap.'!$I$21</definedName>
    <definedName name="CREPSACPTE_21TOTCHA__ANTANM1\_________">'Fiche_Récap.'!$I$11</definedName>
    <definedName name="CREPSACPTE_21TOTCHA__PRDANN0\_________">'Fiche_Récap.'!$I$15</definedName>
    <definedName name="CREPSACPTE_21TOTCHA__REAANM2\_________">'Fiche_Récap.'!$I$7</definedName>
    <definedName name="CREPSACPTE_21TOTPROD_ANTANM1\_________">'Fiche_Récap.'!$I$12</definedName>
    <definedName name="CREPSACPTE_21TOTPROD_PRDANN0\_________">'Fiche_Récap.'!$I$16</definedName>
    <definedName name="CREPSACPTE_21TOTPROD_REAANM2\_________">'Fiche_Récap.'!$I$8</definedName>
    <definedName name="CREPSACPTE_21VNCDAP__ANTANM1\_________">'Fiche_Récap.'!$I$24</definedName>
    <definedName name="CREPSACPTE_21VNCDAP__PRDANN0\_________">'Fiche_Récap.'!$I$28</definedName>
    <definedName name="CREPSACPTE_21VNCDAP__REAANM2\_________">'Fiche_Récap.'!$I$20</definedName>
    <definedName name="CREPSACPTE_22PRODCESSANTANM1\_________">'Fiche_Récap.'!$J$25</definedName>
    <definedName name="CREPSACPTE_22PRODCESSPRDANN0\_________">'Fiche_Récap.'!$J$29</definedName>
    <definedName name="CREPSACPTE_22PRODCESSREAANM2\_________">'Fiche_Récap.'!$J$21</definedName>
    <definedName name="CREPSACPTE_22TOTCHA__ANTANM1\_________">'Fiche_Récap.'!$J$11</definedName>
    <definedName name="CREPSACPTE_22TOTCHA__PRDANN0\_________">'Fiche_Récap.'!$J$15</definedName>
    <definedName name="CREPSACPTE_22TOTCHA__REAANM2\_________">'Fiche_Récap.'!$J$7</definedName>
    <definedName name="CREPSACPTE_22TOTPROD_ANTANM1\_________">'Fiche_Récap.'!$J$12</definedName>
    <definedName name="CREPSACPTE_22TOTPROD_PRDANN0\_________">'Fiche_Récap.'!$J$16</definedName>
    <definedName name="CREPSACPTE_22TOTPROD_REAANM2\_________">'Fiche_Récap.'!$J$8</definedName>
    <definedName name="CREPSACPTE_22VNCDAP__ANTANM1\_________">'Fiche_Récap.'!$J$24</definedName>
    <definedName name="CREPSACPTE_22VNCDAP__PRDANN0\_________">'Fiche_Récap.'!$J$28</definedName>
    <definedName name="CREPSACPTE_22VNCDAP__REAANM2\_________">'Fiche_Récap.'!$J$20</definedName>
    <definedName name="CREPSACPTE_23PRODCESSANTANM1\_________">'Fiche_Récap.'!$K$25</definedName>
    <definedName name="CREPSACPTE_23PRODCESSPRDANN0\_________">'Fiche_Récap.'!$K$29</definedName>
    <definedName name="CREPSACPTE_23PRODCESSREAANM2\_________">'Fiche_Récap.'!$K$21</definedName>
    <definedName name="CREPSACPTE_23TOTCHA__ANTANM1\_________">'Fiche_Récap.'!$K$11</definedName>
    <definedName name="CREPSACPTE_23TOTCHA__PRDANN0\_________">'Fiche_Récap.'!$K$15</definedName>
    <definedName name="CREPSACPTE_23TOTCHA__REAANM2\_________">'Fiche_Récap.'!$K$7</definedName>
    <definedName name="CREPSACPTE_23TOTPROD_ANTANM1\_________">'Fiche_Récap.'!$K$12</definedName>
    <definedName name="CREPSACPTE_23TOTPROD_PRDANN0\_________">'Fiche_Récap.'!$K$16</definedName>
    <definedName name="CREPSACPTE_23TOTPROD_REAANM2\_________">'Fiche_Récap.'!$K$8</definedName>
    <definedName name="CREPSACPTE_23VNCDAP__ANTANM1\_________">'Fiche_Récap.'!$K$24</definedName>
    <definedName name="CREPSACPTE_23VNCDAP__PRDANN0\_________">'Fiche_Récap.'!$K$28</definedName>
    <definedName name="CREPSACPTE_23VNCDAP__REAANM2\_________">'Fiche_Récap.'!$K$20</definedName>
    <definedName name="CREPSACPTE_24PRODCESSANTANM1\_________">'Fiche_Récap.'!$L$25</definedName>
    <definedName name="CREPSACPTE_24PRODCESSPRDANN0\_________">'Fiche_Récap.'!$L$29</definedName>
    <definedName name="CREPSACPTE_24PRODCESSREAANM2\_________">'Fiche_Récap.'!$L$21</definedName>
    <definedName name="CREPSACPTE_24TOTCHA__ANTANM1\_________">'Fiche_Récap.'!$L$11</definedName>
    <definedName name="CREPSACPTE_24TOTCHA__PRDANN0\_________">'Fiche_Récap.'!$L$15</definedName>
    <definedName name="CREPSACPTE_24TOTCHA__REAANM2\_________">'Fiche_Récap.'!$L$7</definedName>
    <definedName name="CREPSACPTE_24TOTPROD_ANTANM1\_________">'Fiche_Récap.'!$L$12</definedName>
    <definedName name="CREPSACPTE_24TOTPROD_PRDANN0\_________">'Fiche_Récap.'!$L$16</definedName>
    <definedName name="CREPSACPTE_24TOTPROD_REAANM2\_________">'Fiche_Récap.'!$L$8</definedName>
    <definedName name="CREPSACPTE_24VNCDAP__ANTANM1\_________">'Fiche_Récap.'!$L$24</definedName>
    <definedName name="CREPSACPTE_24VNCDAP__PRDANN0\_________">'Fiche_Récap.'!$L$28</definedName>
    <definedName name="CREPSACPTE_24VNCDAP__REAANM2\_________">'Fiche_Récap.'!$L$20</definedName>
    <definedName name="CREPSACPTE_31PRODCESSANTANM1\_________">'Fiche_Récap.'!$N$25</definedName>
    <definedName name="CREPSACPTE_31PRODCESSPRDANN0\_________">'Fiche_Récap.'!$N$29</definedName>
    <definedName name="CREPSACPTE_31PRODCESSREAANM2\_________">'Fiche_Récap.'!$N$21</definedName>
    <definedName name="CREPSACPTE_31TOTCHA__ANTANM1\_________">'Fiche_Récap.'!$N$11</definedName>
    <definedName name="CREPSACPTE_31TOTCHA__PRDANN0\_________">'Fiche_Récap.'!$N$15</definedName>
    <definedName name="CREPSACPTE_31TOTCHA__REAANM2\_________">'Fiche_Récap.'!$N$7</definedName>
    <definedName name="CREPSACPTE_31TOTPROD_ANTANM1\_________">'Fiche_Récap.'!$N$12</definedName>
    <definedName name="CREPSACPTE_31TOTPROD_PRDANN0\_________">'Fiche_Récap.'!$N$16</definedName>
    <definedName name="CREPSACPTE_31TOTPROD_REAANM2\_________">'Fiche_Récap.'!$N$8</definedName>
    <definedName name="CREPSACPTE_31VNCDAP__ANTANM1\_________">'Fiche_Récap.'!$N$24</definedName>
    <definedName name="CREPSACPTE_31VNCDAP__PRDANN0\_________">'Fiche_Récap.'!$N$28</definedName>
    <definedName name="CREPSACPTE_31VNCDAP__REAANM2\_________">'Fiche_Récap.'!$N$20</definedName>
    <definedName name="CREPSACPTE_32PRODCESSANTANM1\_________">'Fiche_Récap.'!$O$25</definedName>
    <definedName name="CREPSACPTE_32PRODCESSPRDANN0\_________">'Fiche_Récap.'!$O$29</definedName>
    <definedName name="CREPSACPTE_32PRODCESSREAANM2\_________">'Fiche_Récap.'!$O$21</definedName>
    <definedName name="CREPSACPTE_32TOTCHA__ANTANM1\_________">'Fiche_Récap.'!$O$11</definedName>
    <definedName name="CREPSACPTE_32TOTCHA__PRDANN0\_________">'Fiche_Récap.'!$O$15</definedName>
    <definedName name="CREPSACPTE_32TOTCHA__REAANM2\_________">'Fiche_Récap.'!$O$7</definedName>
    <definedName name="CREPSACPTE_32TOTPROD_ANTANM1\_________">'Fiche_Récap.'!$O$12</definedName>
    <definedName name="CREPSACPTE_32TOTPROD_PRDANN0\_________">'Fiche_Récap.'!$O$16</definedName>
    <definedName name="CREPSACPTE_32TOTPROD_REAANM2\_________">'Fiche_Récap.'!$O$8</definedName>
    <definedName name="CREPSACPTE_32VNCDAP__ANTANM1\_________">'Fiche_Récap.'!$O$24</definedName>
    <definedName name="CREPSACPTE_32VNCDAP__PRDANN0\_________">'Fiche_Récap.'!$O$28</definedName>
    <definedName name="CREPSACPTE_32VNCDAP__REAANM2\_________">'Fiche_Récap.'!$O$20</definedName>
    <definedName name="CREPSACPTE_H_PRODCESSANTANM1\_________">'Fiche_Récap.'!$D$25</definedName>
    <definedName name="CREPSACPTE_H_PRODCESSPRDANN0\_________">'Fiche_Récap.'!$D$29</definedName>
    <definedName name="CREPSACPTE_H_PRODCESSREAANM2\_________">'Fiche_Récap.'!$D$21</definedName>
    <definedName name="CREPSACPTE_H_TOTCHA__ANTANM1\_________">'Fiche_Récap.'!$D$11</definedName>
    <definedName name="CREPSACPTE_H_TOTCHA__PRDANN0\_________">'Fiche_Récap.'!$D$15</definedName>
    <definedName name="CREPSACPTE_H_TOTCHA__REAANM2\_________">'Fiche_Récap.'!$D$7</definedName>
    <definedName name="CREPSACPTE_H_TOTPROD_ANTANM1\_________">'Fiche_Récap.'!$D$12</definedName>
    <definedName name="CREPSACPTE_H_TOTPROD_PRDANN0\_________">'Fiche_Récap.'!$D$16</definedName>
    <definedName name="CREPSACPTE_H_TOTPROD_REAANM2\_________">'Fiche_Récap.'!$D$8</definedName>
    <definedName name="CREPSACPTE_H_VNCDAP__ANTANM1\_________">'Fiche_Récap.'!$D$24</definedName>
    <definedName name="CREPSACPTE_H_VNCDAP__PRDANN0\_________">'Fiche_Récap.'!$D$28</definedName>
    <definedName name="CREPSACPTE_H_VNCDAP__REAANM2\_________">'Fiche_Récap.'!$D$20</definedName>
    <definedName name="CREPSAIDEN___ADRESSE____ANN0\FINESS_ET">'Page de garde'!$D$26</definedName>
    <definedName name="CREPSAIDEN___ADRESSE____ANN0\Id_CR_SF_">'Id_CR_SF'!$D$8</definedName>
    <definedName name="CREPSAIDEN___ADRESSEJ___ANN0\_________">'Page de garde'!$D$10</definedName>
    <definedName name="CREPSAIDEN___ANNEEREF___ANN0\_________">'Page de garde'!$D$4</definedName>
    <definedName name="CREPSAIDEN___CAPAAUTO___ANN0\FINESS_ET">'Page de garde'!$H$26</definedName>
    <definedName name="CREPSAIDEN___CAPAAUTO___ANN0\Id_CR_SF_">'Id_CR_SF'!$G$8</definedName>
    <definedName name="CREPSAIDEN___CAPAINST___ANN0\FINESS_ET">'Page de garde'!$I$26</definedName>
    <definedName name="CREPSAIDEN___CAPAINST___ANN0\Id_CR_SF_">'Id_CR_SF'!$H$8</definedName>
    <definedName name="CREPSAIDEN___CATEGORI___ANN0\FINESS_ET">'Page de garde'!$F$26</definedName>
    <definedName name="CREPSAIDEN___CATEGORI___ANN0\Id_CR_SF_">'Id_CR_SF'!$F$8</definedName>
    <definedName name="CREPSAIDEN___DATEAUTO___ANN0\FINESS_ET">'Page de garde'!$N$26</definedName>
    <definedName name="CREPSAIDEN___DATECPOM___ANN0\_________">'Conversions'!$B$1</definedName>
    <definedName name="CREPSAIDEN___DATEGENE___ANN0\_________">'Conversions'!$B$2</definedName>
    <definedName name="CREPSAIDEN___EDITEURL___ANN0\_________">'Page de garde'!$A$3</definedName>
    <definedName name="CREPSAIDEN___EMAIL______ANN0\_________">'Page de garde'!$D$16</definedName>
    <definedName name="CREPSAIDEN___EQUILIBR___ANN0\FINESS_ET">'Page de garde'!$K$26</definedName>
    <definedName name="CREPSAIDEN___FINESSET___ANN0\FINESS_ET">'Page de garde'!$E$26</definedName>
    <definedName name="CREPSAIDEN___FINESSET___ANN0\Id_CR_SF_">'Id_CR_SF'!$E$8</definedName>
    <definedName name="CREPSAIDEN___FINESSPR___ANN0\_________">'Page de garde'!$E$26</definedName>
    <definedName name="CREPSAIDEN___Id_CR_SF___ANN0\Id_CR_SF_">'Id_CR_SF'!$B$8</definedName>
    <definedName name="CREPSAIDEN___JOUROUV____ANN0\FINESS_ET">'Page de garde'!$J$26</definedName>
    <definedName name="CREPSAIDEN___JOUROUV____ANN0\Id_CR_SF_">'Id_CR_SF'!$I$8</definedName>
    <definedName name="CREPSAIDEN___NFINESS____ANN0\_________">'Page de garde'!$D$6</definedName>
    <definedName name="CREPSAIDEN___NOMETAB____ANN0\FINESS_ET">'Page de garde'!$C$26</definedName>
    <definedName name="CREPSAIDEN___NOMETAB____ANN0\Id_CR_SF_">'Id_CR_SF'!$C$8</definedName>
    <definedName name="CREPSAIDEN___ORGAGEST___ANN0\_________">'Page de garde'!$D$8</definedName>
    <definedName name="CREPSAIDEN___VERSION____ANN0\_________">'Page de garde'!$A$1</definedName>
    <definedName name="CREPSAIDEN___VERSIONL___ANN0\_________">'Page de garde'!$A$2</definedName>
    <definedName name="CREPSAIMMO___AUTOFIN_PPIANN0\_________">'Extrait_Programme_Invest_EPS'!$G$37</definedName>
    <definedName name="CREPSAIMMO___AUTOFIN_PRDANN0\_________">'Extrait_Programme_Invest_EPS'!$G$27</definedName>
    <definedName name="CREPSAIMMO___MNTEMP__PPIANN0\_________">'Extrait_Programme_Invest_EPS'!$I$37</definedName>
    <definedName name="CREPSAIMMO___MNTEMP__PRDANN0\_________">'Extrait_Programme_Invest_EPS'!$I$27</definedName>
    <definedName name="CREPSAIMMO___MONTANT_PPIANN0\_________">'Extrait_Programme_Invest_EPS'!$D$37</definedName>
    <definedName name="CREPSAIMMO___MONTANT_PRDANN0\_________">'Extrait_Programme_Invest_EPS'!$D$27</definedName>
    <definedName name="CREPSAIMMO___SUBVAPPOPPIANN0\_________">'Extrait_Programme_Invest_EPS'!$H$37</definedName>
    <definedName name="CREPSAIMMO___SUBVAPPOPRDANN0\_________">'Extrait_Programme_Invest_EPS'!$H$27</definedName>
    <definedName name="N°_FINESS_Etablissement">'Page de garde'!$E$26</definedName>
    <definedName name="oui_non">'Liste'!$A$2:$A$4</definedName>
    <definedName name="Repere_Total_Recap">'Fiche_Récap.'!$Q$7</definedName>
    <definedName name="_xlnm.Print_Area" localSheetId="9">'Fiche_Récap.'!$B$2:$Q$40</definedName>
    <definedName name="_xlnm.Print_Area" localSheetId="11">'Tableau_Rcc'!$A$1:$H$24</definedName>
  </definedNames>
  <calcPr fullCalcOnLoad="1"/>
</workbook>
</file>

<file path=xl/sharedStrings.xml><?xml version="1.0" encoding="utf-8"?>
<sst xmlns="http://schemas.openxmlformats.org/spreadsheetml/2006/main" count="667" uniqueCount="428">
  <si>
    <t>Total</t>
  </si>
  <si>
    <t>ACHATS</t>
  </si>
  <si>
    <t xml:space="preserve"> </t>
  </si>
  <si>
    <t>Rabais, remises, ristournes accordés par l'établissement</t>
  </si>
  <si>
    <t>Variation des stocks, en cours de production, produits (en dépenses)</t>
  </si>
  <si>
    <t>SERVICES EXTERIEURS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</si>
  <si>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</si>
  <si>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</si>
  <si>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</si>
  <si>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</si>
  <si>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</si>
  <si>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</si>
  <si>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</si>
  <si>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Charges de sécurité sociale et de prévoyance</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</si>
  <si>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</si>
  <si>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</si>
  <si>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</si>
  <si>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</si>
  <si>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</si>
  <si>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</si>
  <si>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</si>
  <si>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</si>
  <si>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</si>
  <si>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</si>
  <si>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</si>
  <si>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Pertes sur créances irrécouvrables</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</si>
  <si>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</si>
  <si>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</si>
  <si>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</si>
  <si>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</si>
  <si>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</si>
  <si>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</si>
  <si>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</si>
  <si>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</si>
  <si>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</si>
  <si>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</si>
  <si>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</si>
  <si>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</si>
  <si>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</si>
  <si>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</si>
  <si>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</si>
  <si>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</si>
  <si>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</si>
  <si>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</si>
  <si>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des EHPAD - Secteur des personnes âgées</t>
  </si>
  <si>
    <t>Produits à la charge d’autres financeurs</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</si>
  <si>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</si>
  <si>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</si>
  <si>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</si>
  <si>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</si>
  <si>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</si>
  <si>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</si>
  <si>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</si>
  <si>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charges de sécurité sociale et de prévoyance et sur autres charges sociales</t>
  </si>
  <si>
    <t>Produits financiers</t>
  </si>
  <si>
    <t xml:space="preserve">PRODUITS EXCEPTIONNELS </t>
  </si>
  <si>
    <t>Produits exceptionnels sur opérations de gestion</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</si>
  <si>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</si>
  <si>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</si>
  <si>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</si>
  <si>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</si>
  <si>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</si>
  <si>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EXCEDENT PREVISIONNEL</t>
  </si>
  <si>
    <t>DEFICIT PREVISIONNEL</t>
  </si>
  <si>
    <t>Produits</t>
  </si>
  <si>
    <t>Achats et variation de stocks</t>
  </si>
  <si>
    <t>Locations</t>
  </si>
  <si>
    <t>Entretien et réparations</t>
  </si>
  <si>
    <t>ESSMS 1</t>
  </si>
  <si>
    <t>ESSMS 2</t>
  </si>
  <si>
    <t>ESSMS 3</t>
  </si>
  <si>
    <t>…</t>
  </si>
  <si>
    <t>Montant</t>
  </si>
  <si>
    <t>ESSMS …</t>
  </si>
  <si>
    <t>CRPA_1</t>
  </si>
  <si>
    <t>CRPA_2</t>
  </si>
  <si>
    <t>CRPA_...</t>
  </si>
  <si>
    <t>Page  à</t>
  </si>
  <si>
    <t>Comptes de résultat prévisionnel</t>
  </si>
  <si>
    <t>Page</t>
  </si>
  <si>
    <t>Documents</t>
  </si>
  <si>
    <t>Identification de l'onglet</t>
  </si>
  <si>
    <t>Pagination</t>
  </si>
  <si>
    <t>Tableau_Rcc</t>
  </si>
  <si>
    <t>N° de compte</t>
  </si>
  <si>
    <t>Libellé</t>
  </si>
  <si>
    <t>Clé de répartition
(nature)</t>
  </si>
  <si>
    <t>TOTAL DES CHARGES</t>
  </si>
  <si>
    <t>TOTAL DES PRODUITS</t>
  </si>
  <si>
    <t>Dont dotations aux provisions réglementées pour renouvellement des immobilisations</t>
  </si>
  <si>
    <t>Dont reprises sur provisions réglementées pour renouvellement des immobilisations</t>
  </si>
  <si>
    <t>Reprises sur dépréciations des actifs circulants</t>
  </si>
  <si>
    <t>Reprises sur dépréciations des immobilisations incorporelles et corporelles</t>
  </si>
  <si>
    <t>CRPA 1</t>
  </si>
  <si>
    <t>CRPA…</t>
  </si>
  <si>
    <t>Sommaire</t>
  </si>
  <si>
    <t>Tableau de répartition des charges communes et opérations faites en commun</t>
  </si>
  <si>
    <t>Etablissements et services</t>
  </si>
  <si>
    <t>Adresses</t>
  </si>
  <si>
    <t>Catégorie</t>
  </si>
  <si>
    <t>Date d'autorisation</t>
  </si>
  <si>
    <t>Capacité autorisée</t>
  </si>
  <si>
    <t>Capacité installée</t>
  </si>
  <si>
    <t>Amplitude d'ouverture sur l'année (en jours)</t>
  </si>
  <si>
    <t>Production stockée (ou déstockage)</t>
  </si>
  <si>
    <t xml:space="preserve">AUTRES SERVICES EXTERIEURS </t>
  </si>
  <si>
    <t>Transports de biens, d'usagers et transports collectifs du personnel</t>
  </si>
  <si>
    <t>Dont transports d'usagers</t>
  </si>
  <si>
    <t>Déplacements, missions et réceptions</t>
  </si>
  <si>
    <t>Frais postaux et frais de télécommunications</t>
  </si>
  <si>
    <t>Prestations de services à caractère non médical</t>
  </si>
  <si>
    <t>Dont blanchissage à l'extérieur</t>
  </si>
  <si>
    <t>Dont alimentation à l'extérieur</t>
  </si>
  <si>
    <t>Dont nettoyage à l'extérieur</t>
  </si>
  <si>
    <t>Dont informatique</t>
  </si>
  <si>
    <t>Redevances pour concessions, brevets, licences, marques, procédés, droits et valeurs similaires</t>
  </si>
  <si>
    <t>Dont Participations aux charges communes</t>
  </si>
  <si>
    <t>Charges sur exercices antérieurs</t>
  </si>
  <si>
    <t>Titres annulés (sur exercices antérieurs)</t>
  </si>
  <si>
    <t>Dotations aux provisions pour risques et charges d'exploitation</t>
  </si>
  <si>
    <t>Dont produits à la charge de l'assurance maladie</t>
  </si>
  <si>
    <t>Dont produits à la charge du département</t>
  </si>
  <si>
    <t>Dont produits à la charge de l'usager</t>
  </si>
  <si>
    <t>Forfaits journaliers</t>
  </si>
  <si>
    <t>Participations aux frais de repas et de transport dans les ESAT</t>
  </si>
  <si>
    <t>64519 / 64529 / 64719 / 64729</t>
  </si>
  <si>
    <t>Atténuation de charges - portabilité compte épargne temps (CET)</t>
  </si>
  <si>
    <t>Remboursements sur autres charges de personnel</t>
  </si>
  <si>
    <t>Produits sur exercices antérieurs</t>
  </si>
  <si>
    <t>Mandats annulés sur exercices antérieurs</t>
  </si>
  <si>
    <t>Reprises sur provisions pour risques et d'exploitation</t>
  </si>
  <si>
    <t>Ordre de priorité</t>
  </si>
  <si>
    <t>Nature de l'opération</t>
  </si>
  <si>
    <t>Coût (par tranche si nécessaire)</t>
  </si>
  <si>
    <t>Date de réalisation probable</t>
  </si>
  <si>
    <t>Durée et mode d'amortis-sement</t>
  </si>
  <si>
    <t>Financement prévu</t>
  </si>
  <si>
    <t>Auto-financement (1)</t>
  </si>
  <si>
    <t>Subvention ou apport (2)</t>
  </si>
  <si>
    <t>Emprunts (3)</t>
  </si>
  <si>
    <t>Total (1 à 3)</t>
  </si>
  <si>
    <t>Taux</t>
  </si>
  <si>
    <t>Durée</t>
  </si>
  <si>
    <t>TOTAL</t>
  </si>
  <si>
    <t>Déclinaison du plan pluriannuel d'investissement au titre de l'année N</t>
  </si>
  <si>
    <t>Coût</t>
  </si>
  <si>
    <t>Autres participations forfaitaires des usagers</t>
  </si>
  <si>
    <t>Fiche récapitulative</t>
  </si>
  <si>
    <t>Fiche_Récap.</t>
  </si>
  <si>
    <t>ANNEE N - FICHE RECAPITULATIVE A TITRE D'INFORMATION</t>
  </si>
  <si>
    <t>Compte de résultat principal</t>
  </si>
  <si>
    <t>Comptes de résultat annexes, lettres L, M, N et P</t>
  </si>
  <si>
    <t>COMPTES DE RESULTAT</t>
  </si>
  <si>
    <t>Total des charges</t>
  </si>
  <si>
    <t>Total des produits</t>
  </si>
  <si>
    <t>Résultat</t>
  </si>
  <si>
    <t>CAPACITE D'AUTOFINANCEMENT</t>
  </si>
  <si>
    <t>Produits des cessions d'éléments d'actif, quotes-parts des subventions virées au résultat et reprises sur amortissements, dépréciations et provisions</t>
  </si>
  <si>
    <t>CAF (+) / IAF (-)</t>
  </si>
  <si>
    <t>TABLEAU DE FINANCEMENT</t>
  </si>
  <si>
    <t>RESSOURCES</t>
  </si>
  <si>
    <t>Total des ressources</t>
  </si>
  <si>
    <t>Prélèvement sur le fonds de roulement</t>
  </si>
  <si>
    <t>Total équilibre</t>
  </si>
  <si>
    <t>Capacité d'autofinancement</t>
  </si>
  <si>
    <t>EMPLOIS</t>
  </si>
  <si>
    <t>Insuffisance d'autofinancement</t>
  </si>
  <si>
    <t>Titre 1 : Remboursement des dettes financières</t>
  </si>
  <si>
    <t>Titre 2 : Immobilisations</t>
  </si>
  <si>
    <t>Titre 3 : Autres emplois</t>
  </si>
  <si>
    <t>Titre 1 : Emprunts</t>
  </si>
  <si>
    <t>Titre 2 : Dotations et subventions</t>
  </si>
  <si>
    <t>Titre 3 : Autres ressources</t>
  </si>
  <si>
    <t>Apport au fonds de roulement</t>
  </si>
  <si>
    <t>Comptes de résultat annexes, lettres B, E et J</t>
  </si>
  <si>
    <t>TOTAL EQUILIBRE DU COMPTE DE RESULTAT PREVISIONNEL ANNEXE</t>
  </si>
  <si>
    <t>FINESS ET :</t>
  </si>
  <si>
    <t>Exercice :</t>
  </si>
  <si>
    <t>N° FINESS (entité juridique) :</t>
  </si>
  <si>
    <t>Adresse :</t>
  </si>
  <si>
    <t>Téléphone :</t>
  </si>
  <si>
    <t>Fax :</t>
  </si>
  <si>
    <t>Email :</t>
  </si>
  <si>
    <t>Date d'effet du contrat pluriannuel d'objectifs et de moyens :</t>
  </si>
  <si>
    <t>Raison sociale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</si>
  <si>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</si>
  <si>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</si>
  <si>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</si>
  <si>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</si>
  <si>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oui_non</t>
  </si>
  <si>
    <t>Oui</t>
  </si>
  <si>
    <t>Non</t>
  </si>
  <si>
    <t>categorie</t>
  </si>
  <si>
    <t>Dont Prise en charge au titre des dispositions de l'article L.242-4 du CASF</t>
  </si>
  <si>
    <t xml:space="preserve">Date de génération du fichier </t>
  </si>
  <si>
    <t>AJA</t>
  </si>
  <si>
    <t>BAPU</t>
  </si>
  <si>
    <t>CAFS</t>
  </si>
  <si>
    <t>CAMSP</t>
  </si>
  <si>
    <t>CMPP</t>
  </si>
  <si>
    <t>CPO</t>
  </si>
  <si>
    <t>CR</t>
  </si>
  <si>
    <t>CRP</t>
  </si>
  <si>
    <t>EATAH</t>
  </si>
  <si>
    <t>EATEH</t>
  </si>
  <si>
    <t>EEAH</t>
  </si>
  <si>
    <t>EEAP</t>
  </si>
  <si>
    <t>EEEH</t>
  </si>
  <si>
    <t>EEPA</t>
  </si>
  <si>
    <t>EHPA perc crédit AM</t>
  </si>
  <si>
    <t>EHPAD</t>
  </si>
  <si>
    <t>ESAT</t>
  </si>
  <si>
    <t>FAM</t>
  </si>
  <si>
    <t>IDA</t>
  </si>
  <si>
    <t>IDV</t>
  </si>
  <si>
    <t>IEM</t>
  </si>
  <si>
    <t>IESPESA</t>
  </si>
  <si>
    <t>IME</t>
  </si>
  <si>
    <t>ITEP</t>
  </si>
  <si>
    <t>JES</t>
  </si>
  <si>
    <t>MAS</t>
  </si>
  <si>
    <t>SAMSAH</t>
  </si>
  <si>
    <t>SESSAD</t>
  </si>
  <si>
    <t>SPASAD</t>
  </si>
  <si>
    <t>SSIAD</t>
  </si>
  <si>
    <t>UEROS</t>
  </si>
  <si>
    <t/>
  </si>
  <si>
    <t>Etablissement public de santé gestionnaire :</t>
  </si>
  <si>
    <t>Présentation des charges</t>
  </si>
  <si>
    <t>Présentation des produits</t>
  </si>
  <si>
    <t>Contribution versée au groupement hospitalier de territoire</t>
  </si>
  <si>
    <t>Participations des personnes handicapées prévues au 4° alinéa de l'article L. 242-4 du CASF</t>
  </si>
  <si>
    <t>Produits des cessions d'éléments d'actif</t>
  </si>
  <si>
    <t>Quotes-parts des subventions d'investissement virée au résultat de l'exercice</t>
  </si>
  <si>
    <t>Nom et qualité de la personne habilitée à représenter l'établissement public de santé :</t>
  </si>
  <si>
    <t>Date d'effet du contrat pluriannuel d'objectifs et de moyens médico-social :</t>
  </si>
  <si>
    <t>(1): Anticipé pour les documents établis avant la clôture de l'exercice N-1.</t>
  </si>
  <si>
    <t>CRPA_3</t>
  </si>
  <si>
    <t>Remboursements obtenus sur impôts, taxes et versements assimilés sur rémunérations (administration des impôts)</t>
  </si>
  <si>
    <t>Remboursements obtenus sur impôts, taxes et versements assimilés sur rémunérations (autres organismes)</t>
  </si>
  <si>
    <t>Total des emplois</t>
  </si>
  <si>
    <t>Extrait_Programme_Invest_EPS</t>
  </si>
  <si>
    <r>
      <t>i)</t>
    </r>
    <r>
      <rPr>
        <sz val="7"/>
        <color indexed="8"/>
        <rFont val="Times New Roman"/>
        <family val="1"/>
      </rPr>
      <t xml:space="preserve">     </t>
    </r>
    <r>
      <rPr>
        <sz val="10"/>
        <color indexed="8"/>
        <rFont val="Arial"/>
        <family val="2"/>
      </rPr>
      <t>saisie de la première ligne</t>
    </r>
  </si>
  <si>
    <r>
      <t>i)</t>
    </r>
    <r>
      <rPr>
        <sz val="7"/>
        <color indexed="8"/>
        <rFont val="Times New Roman"/>
        <family val="1"/>
      </rPr>
      <t xml:space="preserve">     </t>
    </r>
    <r>
      <rPr>
        <sz val="10"/>
        <color indexed="8"/>
        <rFont val="Arial"/>
        <family val="2"/>
      </rPr>
      <t>saisie de la deuxième ligne</t>
    </r>
  </si>
  <si>
    <t>Lisez-moi du cadre "EPCP"</t>
  </si>
  <si>
    <t>Rabais, remises et ristournes obtenus sur autres services extérieurs</t>
  </si>
  <si>
    <t>Dénomination du CRP sans FINESS :</t>
  </si>
  <si>
    <t xml:space="preserve">N° Identifiant : </t>
  </si>
  <si>
    <t>%</t>
  </si>
  <si>
    <t>Montant des quotes-parts des opérations faites en commun</t>
  </si>
  <si>
    <t xml:space="preserve">c) Etc. </t>
  </si>
  <si>
    <t xml:space="preserve">Toutes les opérations d’investissement programmées dans le cadre des plans pluriannuels d'investissement (PPI) sont à reporter, ligne à ligne. </t>
  </si>
  <si>
    <t xml:space="preserve">Le tableau de déclinaison du PPI au titre de l'année N doit reprendre uniquement les investissements ayant une incidence sur l’exercice en cours. Pour l’EPCP de l'année N, il s’agit des opérations initialisées avant le 1er janvier N et toujours en cours et celles dont le démarrage est prévu au cours de l'année N. </t>
  </si>
  <si>
    <t>Résultats antérieurs repris dans le cadre de la tarification (déficits)</t>
  </si>
  <si>
    <t>Résultats antérieurs repris dans le cadre de la tarification (excédents)</t>
  </si>
  <si>
    <t>M21</t>
  </si>
  <si>
    <t xml:space="preserve">Récapitulatif des aides contextuelles </t>
  </si>
  <si>
    <t>N° FINESS (entité juridique)</t>
  </si>
  <si>
    <t>Icônes du tableau de la page de garde</t>
  </si>
  <si>
    <t>N° FINESS Etablissement</t>
  </si>
  <si>
    <t>Dénomination du CRP sans n° FINESS</t>
  </si>
  <si>
    <t>N° FINESS de rattachement</t>
  </si>
  <si>
    <t xml:space="preserve">Lignes du tableau de la page de garde </t>
  </si>
  <si>
    <t>: crée les onglets correspondants selon le procédé décrit dans le "LISEZ-MOI"</t>
  </si>
  <si>
    <t xml:space="preserve">: modifie une saisie de n° FINESS Etablissement déjà enregistrée. Placez-vous sur la ligne dont la modification est souhaitée dans la colonne "Etablissements et services", puis cliquez sur l'icône. </t>
  </si>
  <si>
    <t xml:space="preserve">Indiquer le n° FINESS de l'établissement ou du service social et médico-social ou de l'activité. </t>
  </si>
  <si>
    <t>Identification des activités sans numéro FINESS</t>
  </si>
  <si>
    <t>Adresse</t>
  </si>
  <si>
    <t>Liste des activités sans FINESS Etablissement relevant du périmètre de l'EPCP</t>
  </si>
  <si>
    <t>FINESS de rattachement :</t>
  </si>
  <si>
    <t>Sous-traitance : prestations à caractère médical</t>
  </si>
  <si>
    <t>Sous-traitance : prestations à caractère médico-social</t>
  </si>
  <si>
    <t>Valeur comptable des éléments d'actif cédés et dotations aux amortissements, dépréciations et provisions</t>
  </si>
  <si>
    <t>Budget commercial ESAT</t>
  </si>
  <si>
    <t>Accueil de jour adossé</t>
  </si>
  <si>
    <t>DNA</t>
  </si>
  <si>
    <t>SIC</t>
  </si>
  <si>
    <t>Autres</t>
  </si>
  <si>
    <t>categorie_id_cr_SF</t>
  </si>
  <si>
    <t>Extrait du programme d'investissement de l'établissement public de santé</t>
  </si>
  <si>
    <t>Activités sociales et médico-sociales relevant du périmètre de l'EPCP</t>
  </si>
  <si>
    <r>
      <rPr>
        <b/>
        <i/>
        <u val="single"/>
        <sz val="10"/>
        <rFont val="Arial"/>
        <family val="2"/>
      </rPr>
      <t>Consignes de remplissage</t>
    </r>
    <r>
      <rPr>
        <b/>
        <i/>
        <sz val="10"/>
        <rFont val="Arial"/>
        <family val="2"/>
      </rPr>
      <t xml:space="preserve"> : </t>
    </r>
  </si>
  <si>
    <r>
      <t>Afin de disposer à la fois d’une vision consolidée et de répérer les incidences des PPI sur les CRP de chaque établissement ou service, il convient de présenter les opérations,</t>
    </r>
    <r>
      <rPr>
        <b/>
        <sz val="10"/>
        <rFont val="Arial"/>
        <family val="2"/>
      </rPr>
      <t xml:space="preserve"> CRP par CRP</t>
    </r>
    <r>
      <rPr>
        <sz val="10"/>
        <rFont val="Arial"/>
        <family val="2"/>
      </rPr>
      <t xml:space="preserve">, comme dans l'exemple ci-dessous : </t>
    </r>
  </si>
  <si>
    <t>Identifiant (*)</t>
  </si>
  <si>
    <t>(*) Veuillez saisir un identifiant de votre choix comprenant 6 caractères (sans caractères spéciaux, tirets, accents…).</t>
  </si>
  <si>
    <t>Le modèle de CRP créé est le CRP non soumis à l'équilibre strict.</t>
  </si>
  <si>
    <t>DD</t>
  </si>
  <si>
    <t>Nous vous invitons à compléter le tableau de l'onglet "Id_CR_SF" selon le même ordonnancement chaque année, afin qu'un même numéro d'identification soit toujours attribué à la même activité.</t>
  </si>
  <si>
    <t>Préconisation de remplissage : la somme des budgets (2) + (3) devrait être égale à (1)</t>
  </si>
  <si>
    <t>Quotes-parts Autres opérations faites en commun</t>
  </si>
  <si>
    <t xml:space="preserve">Ils doivent nécessairement relever du FINESS de l'entité juridique. </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</si>
  <si>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</si>
  <si>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</si>
  <si>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Résidence autonomie</t>
  </si>
  <si>
    <t>Annexe 12 : Cadre normalisé de présentation de l'état prévisionnel des charges et des produits (EPCP) des activités sociales et médico-sociales relevant des établissements publics de santé, prévu à l'article R. 314-242 du code de l'action sociale et des familles</t>
  </si>
  <si>
    <t>Tableau de présentation des charges et des produits - Compte de résultat prévisionnel annexe (CRPA)</t>
  </si>
  <si>
    <t>Nomenclature M21</t>
  </si>
  <si>
    <t>Produits à la charge de l’usager (hors EHPAD) - Hors Compte 732 (*)</t>
  </si>
  <si>
    <t>(*) : Les produits inscrits au compte 732 figurent dans le groupe II "Autres produits relatifs à l'exploitation" ci-après.</t>
  </si>
  <si>
    <t>Comptes de résultat annexes, lettres A, C et G</t>
  </si>
  <si>
    <t>Montant total du compte (1)</t>
  </si>
  <si>
    <t>Activités/ESSMS relevant du périmètre du CPOM (2)</t>
  </si>
  <si>
    <t>Budgets hors périmètre du CPOM (synthèse) (3)</t>
  </si>
  <si>
    <t>Activité 1</t>
  </si>
  <si>
    <t>Activité 2</t>
  </si>
  <si>
    <t>Activité…</t>
  </si>
  <si>
    <t xml:space="preserve">I.- Quels sont les gestionnaires concernés par ce cadre ? </t>
  </si>
  <si>
    <t xml:space="preserve">II.- Périmètre de l'EPCP </t>
  </si>
  <si>
    <t xml:space="preserve">III.- Fonctionnement du cadre </t>
  </si>
  <si>
    <r>
      <t xml:space="preserve">Dans ce tableau, il convient de saisir </t>
    </r>
    <r>
      <rPr>
        <b/>
        <sz val="10"/>
        <color indexed="8"/>
        <rFont val="Arial"/>
        <family val="2"/>
      </rPr>
      <t>une ligne par établissement ou service</t>
    </r>
    <r>
      <rPr>
        <sz val="10"/>
        <color indexed="8"/>
        <rFont val="Arial"/>
        <family val="2"/>
      </rPr>
      <t xml:space="preserve"> (nommé ci-après FINESS ET pour plus de simplicité), selon les modalités suivantes : </t>
    </r>
  </si>
  <si>
    <t xml:space="preserve">a) 1er FINESS ET : </t>
  </si>
  <si>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</si>
  <si>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CRPA (*)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Fiche_Récap.</t>
    </r>
    <r>
      <rPr>
        <sz val="10"/>
        <color indexed="8"/>
        <rFont val="Arial"/>
        <family val="2"/>
      </rPr>
      <t>", "</t>
    </r>
    <r>
      <rPr>
        <i/>
        <sz val="10"/>
        <color indexed="8"/>
        <rFont val="Arial"/>
        <family val="2"/>
      </rPr>
      <t>Extrait_Programme_Invest_EPS</t>
    </r>
    <r>
      <rPr>
        <sz val="10"/>
        <color indexed="8"/>
        <rFont val="Arial"/>
        <family val="2"/>
      </rPr>
      <t>" et "</t>
    </r>
    <r>
      <rPr>
        <i/>
        <sz val="10"/>
        <color indexed="8"/>
        <rFont val="Arial"/>
        <family val="2"/>
      </rPr>
      <t>Tableau_Rcc</t>
    </r>
    <r>
      <rPr>
        <sz val="10"/>
        <color indexed="8"/>
        <rFont val="Arial"/>
        <family val="2"/>
      </rPr>
      <t xml:space="preserve">"...) sont alors automatiquement générés.  </t>
    </r>
  </si>
  <si>
    <t xml:space="preserve">b) 2ème FINESS ET : </t>
  </si>
  <si>
    <r>
      <t xml:space="preserve">iii) l’onglet CRPA (*) relatif au 2ème </t>
    </r>
    <r>
      <rPr>
        <sz val="10"/>
        <color indexed="8"/>
        <rFont val="Arial"/>
        <family val="2"/>
      </rPr>
      <t xml:space="preserve">FINESS ET est alors automatiquement généré.  </t>
    </r>
  </si>
  <si>
    <t xml:space="preserve">IV.- Consignes d'utilisation </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</si>
  <si>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</si>
  <si>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</si>
  <si>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V.- Cas spécifique des activités sans FINESS</t>
  </si>
  <si>
    <t>- etc.</t>
  </si>
  <si>
    <r>
      <t>Pour chaque ligne, un identifiant est créé automatiquement à partir des données du tableau de l'onglet "Id_CR_SF". Les onglets sont créés dans l'ordre de remplissage de ce tableau</t>
    </r>
    <r>
      <rPr>
        <sz val="10"/>
        <color indexed="8"/>
        <rFont val="Arial"/>
        <family val="2"/>
      </rPr>
      <t xml:space="preserve"> et sont nommés selon la règle suivante: CRP_SF + n° identifiant. </t>
    </r>
  </si>
  <si>
    <t>** ESMS relevant de l’article L. 313-12-2 du CASF : AJA, structures d’hébergement temporaires pour personnes âgées ou personnes handicapées, IME, IEM, IES, EEAP (et autres instituts accueillant des enfants handicapés), ITEP, CAFS, CAMSP,</t>
  </si>
  <si>
    <t>SESSAD, CMPP, CRP, CPO, MAS, FAM, SAMSAH, ESAT, BAPU, jardins d’enfants spécialisés, SPASAD et SSIAD.</t>
  </si>
  <si>
    <t>cohérente de la globalité dans laquelle l'activité médico-sociale s'insère.</t>
  </si>
  <si>
    <t>Ce cadre fonctionne sur la base d'un procédé de création automatique des onglets en remplissant le tableau de page de garde nommé « Activités sociales et médico-sociales</t>
  </si>
  <si>
    <r>
      <t xml:space="preserve">relevant du périmètre de l'EPCP » et en cliquant sur l’icône : </t>
    </r>
    <r>
      <rPr>
        <b/>
        <sz val="11"/>
        <color indexed="50"/>
        <rFont val="Arial"/>
        <family val="2"/>
      </rPr>
      <t>+</t>
    </r>
    <r>
      <rPr>
        <sz val="10"/>
        <color indexed="8"/>
        <rFont val="Arial"/>
        <family val="2"/>
      </rPr>
      <t xml:space="preserve"> , selon l’ordonnancement suivant : </t>
    </r>
  </si>
  <si>
    <t xml:space="preserve">être renseigné dans le tableau du bas de la page de garde "Activités sociales et médico-sociales relevant du périmètre de l'EPCP".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</si>
  <si>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</si>
  <si>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</si>
  <si>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t xml:space="preserve">partie III. ci-dessus, afin que les onglets des CRP sans finess soient créés automatiquement. </t>
  </si>
  <si>
    <t>Donner un titre explicite :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</si>
  <si>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</si>
  <si>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</si>
  <si>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</si>
  <si>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EHPA sans crédit AM</t>
  </si>
  <si>
    <t>Foyer de vie A.H.</t>
  </si>
  <si>
    <t>Foyer Heb.Enf.Ado.H.</t>
  </si>
  <si>
    <t>Foyer Héberg.A.H.</t>
  </si>
  <si>
    <t>SAAD</t>
  </si>
  <si>
    <t>SAVS</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</si>
  <si>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</si>
  <si>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</si>
  <si>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</si>
  <si>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Remboursements sur rémunérations du personnel médical</t>
  </si>
  <si>
    <t>Reprises de résultats</t>
  </si>
  <si>
    <t>Activité 3</t>
  </si>
  <si>
    <t>Rappel du plan pluriannuel d'investissement approuvé conformément à l'article L. 314-7 du code de l'action sociale et des familles</t>
  </si>
  <si>
    <t>CRPA 2</t>
  </si>
  <si>
    <t>Autre</t>
  </si>
  <si>
    <t>Cette fiche doit récapituler toutes les activités de l'EPS, y compris celles ne relevant pas du champ social et médico-social. L'information est à présenter par compte de résultat prévisionnel annexe (CRPA). Ces CRPA doivent être définis conformément à l'article R. 6145-12 du code de la santé publique, c'est-à-dire 1 CRPA de l'EPRD sanitaire = 1 CRPA de l'EPCP.</t>
  </si>
  <si>
    <t>Information utile essentiellement pour la période de transition de l'environnement "BP" vers l'environnement "EPCP".</t>
  </si>
  <si>
    <t>Activité 4</t>
  </si>
  <si>
    <t>Toutes les lignes du tableau dénommé "Activités sociales et médico-sociales relevant du périmètre de l'EPCP" doivent être remplies avec les informations des comptes de résultat prévisionnel annexes (CRPA). Une ligne par CRPA est à saisir.</t>
  </si>
  <si>
    <t>Un emploi incorrect ne tenant pas compte des indications ci-dessous peut affecter les fonctionnalités automatiques du cadre, le bon déroulement du dépôt et la performance de la plateforme de collecte des EPRD.</t>
  </si>
  <si>
    <r>
      <t xml:space="preserve">-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</si>
  <si>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</si>
  <si>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</si>
  <si>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xml:space="preserve">Les FINESS saisis doivent impérativement correspondre aux FINESS ET affectés au dossier dans la plateforme de collecte des EPRD.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</si>
  <si>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</si>
  <si>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#EPRDSA-2023-01#</t>
  </si>
  <si>
    <t>EAM</t>
  </si>
  <si>
    <t>EANM</t>
  </si>
  <si>
    <t>FICHE D'AUTO-CONTRÔLE A TITRE D'INFORMATION</t>
  </si>
  <si>
    <t xml:space="preserve">Contrôle </t>
  </si>
  <si>
    <t>Onglet</t>
  </si>
  <si>
    <t xml:space="preserve">Valeur </t>
  </si>
  <si>
    <t>OK/KO</t>
  </si>
  <si>
    <t>Observations</t>
  </si>
  <si>
    <t xml:space="preserve">Version  </t>
  </si>
  <si>
    <t>Tous</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</si>
  <si>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</si>
  <si>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</si>
  <si>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</si>
  <si>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Date d'effet du CPOM</t>
  </si>
  <si>
    <t>Page de garde</t>
  </si>
  <si>
    <t xml:space="preserve">SI valeur supérieure ou égale à 1000, vérifiez votre saisie. </t>
  </si>
  <si>
    <t>Total charges réalisées N-1 (compte de résultat principal)</t>
  </si>
  <si>
    <t xml:space="preserve">Ce champ est en principe non vide. Si "Non saisi" ou "Atypie", vérifiez votre saisie. </t>
  </si>
  <si>
    <t>Total produits réalisés N-1 (compte de résultat principal)</t>
  </si>
  <si>
    <t>Total charges prévues N (compte de résultat principal)</t>
  </si>
  <si>
    <t>Total produits prévus N (compte de résultat principal)</t>
  </si>
  <si>
    <t>Total charges réalisées N-1 (tous comptes de résultat)</t>
  </si>
  <si>
    <t>Total produits réalisés N-1 (tous comptes de résultat)</t>
  </si>
  <si>
    <t>Total charges prévues N (tous comptes de résultat)</t>
  </si>
  <si>
    <t>Total produits prévus N (tous comptes de résultat)</t>
  </si>
  <si>
    <t>Total des emplois Réalisations N-1 (hors IAF)</t>
  </si>
  <si>
    <t xml:space="preserve">Ce champ est généralement non vide. Si "Non saisi" ou "Atypie", vérifiez votre saisie. </t>
  </si>
  <si>
    <t>Total des emplois Prévisions N
(hors IAF)</t>
  </si>
  <si>
    <t>Variation fonds de roulement Réalisations N-1</t>
  </si>
  <si>
    <t>Variation fonds de roulement Prévisions N</t>
  </si>
  <si>
    <t>Le fichier utilisé doit être celui en vigueur à la date de la campagne de dépôt des EPRD. Il est mis à disposition sur le site de la DGCS : https://solidarites-sante.gouv.fr/affaires-sociales/personnes-agees/droits-et-aides/etablissements-et-services-sociaux-et-medico-sociaux/article/reforme-de-la-tarification</t>
  </si>
  <si>
    <t xml:space="preserve">Si un CPOM a été conclu à la date d'établissement de l'EPCP, alors ce champ doit être non vide. </t>
  </si>
  <si>
    <t>Total charges réalisées N-2 (compte de résultat principal)</t>
  </si>
  <si>
    <t>Total produits réalisés N-2 (compte de résultat principal)</t>
  </si>
  <si>
    <t>Total charges réalisées N-2 (tous comptes de résultat)</t>
  </si>
  <si>
    <t>Total produits réalisés N-2 (tous comptes de résultat)</t>
  </si>
  <si>
    <t>Total des emplois Réalisations N-2 (hors IAF)</t>
  </si>
  <si>
    <t>Variation fonds de roulement Réalisations N-2</t>
  </si>
  <si>
    <t>Taux de CAF Réalisé N-2 en % des produits (tous comptes de résultat)</t>
  </si>
  <si>
    <t>Taux de CAF Réalisé N-1 en % des produits (tous comptes de résultat)</t>
  </si>
  <si>
    <t>Taux de CAF prévu N en % des produits (tous comptes de résultat)</t>
  </si>
  <si>
    <t>Dans un souci d'adaptation permanente aux pratiques et sans préjudice des obligations générales de dépôt de l'EPCP, des ajustements ponctuels peuvent être apportés par rapport au modèle joint à l'arrêté précité et régularisé ultérieurement par arrêté modificatif.</t>
  </si>
  <si>
    <t>N° FINESS ET de rattachement</t>
  </si>
  <si>
    <t>Amplitude d'ouverture</t>
  </si>
  <si>
    <t xml:space="preserve">Ce cadre correspond à l'état prévisionnel des charges et des produits (EPCP) prévu à l'article R. 314-242 du CASF et conforme au modèle figurant à l'annexe 12 de l'arrêté du 27 décembre 2016 modifié par l'arrêté du 18 juin 2018 (NOR : SSAA1804876A). </t>
  </si>
  <si>
    <r>
      <rPr>
        <b/>
        <u val="single"/>
        <sz val="10"/>
        <color indexed="10"/>
        <rFont val="Arial"/>
        <family val="2"/>
      </rPr>
      <t>Points de vigilance</t>
    </r>
    <r>
      <rPr>
        <b/>
        <sz val="10"/>
        <color indexed="10"/>
        <rFont val="Arial"/>
        <family val="2"/>
      </rPr>
      <t xml:space="preserve"> : 
- Ce fichier est à télécharger au format .xls.
- L'attention des gestionnaires est appelée sur la complétude et la fiabilité des informations saisies dans le cadre EPCP et ses annexes, afin de sécuriser la procédure d'analyse et maintenir la qualité de la base de données collectée.</t>
    </r>
  </si>
  <si>
    <t xml:space="preserve">=&gt; Etablissements publics de santé gérant des activités EHPAD (*), avec ou sans section hébergement administrée (tarifs fixés par le Conseil Départemental/Métropole ou non) ; </t>
  </si>
  <si>
    <t>=&gt; Etablissements publics de santé gérant des activités médico-sociales comprises dans le périmètre d'un CPOM "PH-SSIAD-AJA" (article L. 313-12-2** du CASF) signé avant le 1er janvier de l'exercice N (ou conclu au cours de l'exercice N si les parties prenantes ont opté pour une mise en place anticipée de l’EPCP dès l’année de signature du CPOM, conformément aux dispositions de l’article 61 de la loi n°2019-774 du 24 juillet 2019 relative à l’organisation et à la transformation du système de santé).</t>
  </si>
  <si>
    <t>A noter : ce cadre s’applique également aux établissements privés de santé lorsqu’ils sont titulaires des autorisations des ESSMS, en application de l’article L. 6111-3 du code de la santé publique. Ces situations sont cependant considérées comme marginales et nécessitent une vérification de l’arrêté d’autorisation (l’établissement privé de santé devant lui-même être doté d’une personnalité juridique).</t>
  </si>
  <si>
    <r>
      <rPr>
        <sz val="9"/>
        <rFont val="Arial"/>
        <family val="2"/>
      </rPr>
      <t>*</t>
    </r>
    <r>
      <rPr>
        <sz val="6.5"/>
        <rFont val="Arial"/>
        <family val="2"/>
      </rPr>
      <t xml:space="preserve"> Dont petites unités de vie (PUV).</t>
    </r>
  </si>
  <si>
    <t>=&gt; Budgets annnexes des activités sociales et médico-sociales qui relèvent du périmètre du CPOM</t>
  </si>
  <si>
    <t>A noter : les données à renseigner dans l'onglet "Fiche_Récap." abordent l'intégralité des activités de l'établissement de santé, y compris son budget principal, pour une vision</t>
  </si>
  <si>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</si>
  <si>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l’EPCP, doit</t>
  </si>
  <si>
    <r>
      <rPr>
        <sz val="9"/>
        <rFont val="Arial"/>
        <family val="2"/>
      </rPr>
      <t>*</t>
    </r>
    <r>
      <rPr>
        <sz val="6.5"/>
        <rFont val="Arial"/>
        <family val="2"/>
      </rPr>
      <t xml:space="preserve"> CRPA : compte de résultat prévisionnel annexe ("CRPA_N°FINESS ET"). Le CRP étant le budget principal de l'EPS, aucun onglet relatif au compte de résultat principal n'est créé dans le cadre EPCP.</t>
    </r>
  </si>
  <si>
    <t>- Le déverrouillage du fichier peut impacter la bonne marche des fonctions automatiques et la reconnaissance du fichier lors du dépôt sur la plateforme.</t>
  </si>
  <si>
    <r>
      <t xml:space="preserve">- </t>
    </r>
    <r>
      <rPr>
        <b/>
        <sz val="10"/>
        <color indexed="8"/>
        <rFont val="Arial"/>
        <family val="2"/>
      </rPr>
      <t xml:space="preserve">Ne jamais laisser de liens directs pointant vers des fichiers externes ni de formules </t>
    </r>
    <r>
      <rPr>
        <sz val="10"/>
        <color indexed="8"/>
        <rFont val="Arial"/>
        <family val="2"/>
      </rPr>
      <t>dans les cellules ouvertes à la saisie. Ces liaisons entre classeurs ou ces formules génèrent des problèmes de lisibilité pouvant exclure l'établissement concerné des bases de la CNSA.</t>
    </r>
  </si>
  <si>
    <t>- Ne pas utiliser le caractère « | » : ce caractère est généralement réservé pour des opérations techniques. Son utilisation dans les champs de saisie peut provoquer des dysfonctionnements sur la chaîne SI (traitements data ou autres).</t>
  </si>
  <si>
    <t>Les activités non identifiées par un Finess ET peuvent concerner notamment (liste non exhaustive) :</t>
  </si>
  <si>
    <t xml:space="preserve">- accueils de jour adossés ; </t>
  </si>
  <si>
    <t xml:space="preserve">- budgets commerciaux des ESAT ; </t>
  </si>
  <si>
    <t xml:space="preserve">- services industriels et commerciaux (SIC) ; </t>
  </si>
  <si>
    <t xml:space="preserve">- dotations non affectées (DNA) ; </t>
  </si>
  <si>
    <t xml:space="preserve">- modes d'accueil hors hébergement permament de plus de 25 places ou représentant plus du tiers de la capacité totale dans les établissements et services accueillant des enfants handicapés ; </t>
  </si>
  <si>
    <t>Afin de permettre leur intégration technique dans le présent cadre, il convient de saisir l'onglet "Id_CR_SF" selon le même procédé que le tableau de la page de garde décrit en</t>
  </si>
  <si>
    <r>
      <t>Nous vous invitons à compléter le tableau de l'onglet "</t>
    </r>
    <r>
      <rPr>
        <sz val="10"/>
        <color indexed="8"/>
        <rFont val="Arial"/>
        <family val="2"/>
      </rPr>
      <t>Id_CR_SF" selon le même ordonnancement chaque année, afin qu'un même numéro d'identification soit toujours attribué à la même activité.</t>
    </r>
  </si>
  <si>
    <t xml:space="preserve">Indiquer le n° FINESS de l'établissement de santé en tant que personnalité morale titulaire des autorisations. Il doit correspondre au N° FINESS EJ du dossier de dépôt dans la plateforme de collecte des EPRD. </t>
  </si>
  <si>
    <t>Dernière mise à jour : février 2024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</si>
</sst>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numFmt numFmtId="168" formatCode="0#&quot; &quot;##&quot; &quot;##&quot; &quot;##&quot; &quot;##"/>
    <numFmt numFmtId="169" formatCode="&quot;Vrai&quot;;&quot;Vrai&quot;;&quot;Faux&quot;"/>
    <numFmt numFmtId="170" formatCode="&quot;Actif&quot;;&quot;Actif&quot;;&quot;Inactif&quot;"/>
    <numFmt numFmtId="171" formatCode="[$€-2]\ #,##0.00_);[Red]\([$€-2]\ #,##0.00\)"/>
    <numFmt numFmtId="172" formatCode="[$-40C]dddd\ d\ mmmm\ yyyy"/>
    <numFmt numFmtId="173" formatCode="0.0"/>
    <numFmt numFmtId="174" formatCode="#,##0_ ;\-#,##0\ "/>
    <numFmt numFmtId="175" formatCode="_-* #,##0\ &quot;€&quot;_-;\-* #,##0\ &quot;€&quot;_-;_-* &quot;-&quot;??\ &quot;€&quot;_-;_-@_-"/>
    <numFmt numFmtId="176" formatCode="0.0%"/>
  </numFmts>
  <fonts count="79">
    <font>
      <sz val="11"/>
      <color theme="1"/>
      <name val="Calibri"/>
      <family val="2"/>
    </font>
    <font>
      <sz val="10"/>
      <color indexed="8"/>
      <name val="Arial"/>
      <family val="2"/>
    </font>
    <font>
      <sz val="10"/>
      <name val="Geneva"/>
      <family val="0"/>
    </font>
    <font>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0"/>
      <color indexed="8"/>
      <name val="Arial"/>
      <family val="2"/>
    </font>
    <font>
      <sz val="11"/>
      <name val="Arial"/>
      <family val="2"/>
    </font>
    <font>
      <sz val="7"/>
      <color indexed="8"/>
      <name val="Times New Roman"/>
      <family val="1"/>
    </font>
    <font>
      <b/>
      <sz val="8"/>
      <name val="Arial"/>
      <family val="2"/>
    </font>
    <font>
      <sz val="12"/>
      <name val="Arial"/>
      <family val="2"/>
    </font>
    <font>
      <b/>
      <sz val="12"/>
      <name val="Arial"/>
      <family val="2"/>
    </font>
    <font>
      <b/>
      <i/>
      <u val="single"/>
      <sz val="10"/>
      <name val="Arial"/>
      <family val="2"/>
    </font>
    <font>
      <sz val="6.5"/>
      <name val="Arial"/>
      <family val="2"/>
    </font>
    <font>
      <sz val="9"/>
      <name val="Arial"/>
      <family val="2"/>
    </font>
    <font>
      <b/>
      <sz val="11"/>
      <color indexed="50"/>
      <name val="Arial"/>
      <family val="2"/>
    </font>
    <font>
      <b/>
      <sz val="12"/>
      <color indexed="50"/>
      <name val="Arial"/>
      <family val="2"/>
    </font>
    <font>
      <vertAlign val="superscript"/>
      <sz val="10"/>
      <color indexed="8"/>
      <name val="Arial"/>
      <family val="2"/>
    </font>
    <font>
      <i/>
      <sz val="10"/>
      <color indexed="8"/>
      <name val="Arial"/>
      <family val="2"/>
    </font>
    <font>
      <b/>
      <u val="single"/>
      <sz val="10"/>
      <color indexed="10"/>
      <name val="Arial"/>
      <family val="2"/>
    </font>
    <font>
      <b/>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9"/>
      <name val="Arial"/>
      <family val="2"/>
    </font>
    <font>
      <sz val="11"/>
      <color indexed="8"/>
      <name val="Arial"/>
      <family val="2"/>
    </font>
    <font>
      <sz val="11"/>
      <name val="Calibri"/>
      <family val="2"/>
    </font>
    <font>
      <sz val="8"/>
      <color indexed="22"/>
      <name val="Arial"/>
      <family val="2"/>
    </font>
    <font>
      <sz val="11"/>
      <color indexed="10"/>
      <name val="Calibri"/>
      <family val="2"/>
    </font>
    <font>
      <b/>
      <sz val="11"/>
      <color indexed="10"/>
      <name val="Arial"/>
      <family val="2"/>
    </font>
    <font>
      <b/>
      <sz val="12"/>
      <color indexed="10"/>
      <name val="Arial"/>
      <family val="2"/>
    </font>
    <font>
      <b/>
      <sz val="12"/>
      <color indexed="9"/>
      <name val="Arial"/>
      <family val="2"/>
    </font>
    <font>
      <u val="single"/>
      <sz val="11"/>
      <color indexed="12"/>
      <name val="Calibri"/>
      <family val="2"/>
    </font>
    <font>
      <u val="single"/>
      <sz val="11"/>
      <color indexed="20"/>
      <name val="Calibri"/>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0"/>
      <name val="Arial"/>
      <family val="2"/>
    </font>
    <font>
      <sz val="11"/>
      <color theme="1"/>
      <name val="Arial"/>
      <family val="2"/>
    </font>
    <font>
      <sz val="8"/>
      <color theme="0" tint="-0.04997999966144562"/>
      <name val="Arial"/>
      <family val="2"/>
    </font>
    <font>
      <sz val="11"/>
      <color rgb="FFFF0000"/>
      <name val="Calibri"/>
      <family val="2"/>
    </font>
    <font>
      <b/>
      <sz val="11"/>
      <color rgb="FFFF0000"/>
      <name val="Arial"/>
      <family val="2"/>
    </font>
    <font>
      <b/>
      <sz val="12"/>
      <color rgb="FFFF0000"/>
      <name val="Arial"/>
      <family val="2"/>
    </font>
    <font>
      <b/>
      <sz val="10"/>
      <color rgb="FFFF0000"/>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hair"/>
      <bottom/>
    </border>
    <border>
      <left style="thin"/>
      <right style="medium"/>
      <top style="hair"/>
      <bottom/>
    </border>
    <border>
      <left style="medium"/>
      <right style="thin"/>
      <top/>
      <bottom style="hair"/>
    </border>
    <border>
      <left style="thin"/>
      <right style="medium"/>
      <top/>
      <bottom style="hair"/>
    </border>
    <border>
      <left style="thin"/>
      <right style="thin"/>
      <top/>
      <bottom/>
    </border>
    <border>
      <left style="thin"/>
      <right style="thin"/>
      <top style="hair"/>
      <bottom/>
    </border>
    <border>
      <left style="thin"/>
      <right style="thin"/>
      <top/>
      <bottom style="hair"/>
    </border>
    <border>
      <left style="medium"/>
      <right/>
      <top/>
      <bottom style="medium"/>
    </border>
    <border>
      <left/>
      <right style="medium"/>
      <top/>
      <bottom style="medium"/>
    </border>
    <border>
      <left style="thin"/>
      <right style="thin"/>
      <top/>
      <bottom style="medium"/>
    </border>
    <border>
      <left/>
      <right style="medium"/>
      <top style="hair"/>
      <botto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right/>
      <top/>
      <bottom style="mediu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bottom style="thin"/>
    </border>
    <border>
      <left style="thin"/>
      <right style="medium"/>
      <top/>
      <bottom style="thin"/>
    </border>
    <border>
      <left style="thin"/>
      <right/>
      <top style="medium"/>
      <bottom style="thin"/>
    </border>
    <border>
      <left style="thin"/>
      <right/>
      <top style="thin"/>
      <bottom style="thin"/>
    </border>
    <border>
      <left style="thin"/>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thin"/>
    </border>
    <border>
      <left style="medium"/>
      <right style="thin"/>
      <top style="thin"/>
      <bottom/>
    </border>
    <border>
      <left style="thin"/>
      <right style="medium"/>
      <top style="thin"/>
      <bottom/>
    </border>
    <border>
      <left style="thin"/>
      <right/>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right/>
      <top style="thin"/>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border>
    <border>
      <left/>
      <right style="medium"/>
      <top style="thin"/>
      <bottom>
        <color indexed="63"/>
      </bottom>
    </border>
    <border>
      <left style="medium"/>
      <right/>
      <top style="thin"/>
      <bottom style="medium"/>
    </border>
    <border>
      <left/>
      <right/>
      <top style="thin"/>
      <bottom style="medium"/>
    </border>
    <border>
      <left/>
      <right style="medium"/>
      <top style="thin"/>
      <bottom style="medium"/>
    </border>
    <border>
      <left style="medium"/>
      <right/>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style="thin"/>
      <top style="thin"/>
      <bottom style="thin"/>
    </border>
    <border>
      <left style="medium"/>
      <right style="thin"/>
      <top style="thin"/>
      <bottom style="medium"/>
    </border>
    <border>
      <left/>
      <right style="thin"/>
      <top style="medium"/>
      <bottom style="thin"/>
    </border>
    <border>
      <left style="thin"/>
      <right style="medium"/>
      <top/>
      <bottom style="medium"/>
    </border>
    <border>
      <left style="thin"/>
      <right style="thin"/>
      <top style="medium"/>
      <bottom/>
    </border>
    <border>
      <left/>
      <right style="thin"/>
      <top style="thin"/>
      <bottom style="mediu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style="thin"/>
      <top/>
      <bottom style="medium"/>
    </border>
    <border>
      <left style="thin"/>
      <right/>
      <top style="medium"/>
      <bottom>
        <color indexed="63"/>
      </bottom>
    </border>
    <border>
      <left/>
      <right style="medium"/>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4"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7"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576">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alignment/>
    </xf>
    <xf numFmtId="0" fontId="4" fillId="0" borderId="14" xfId="0" applyFont="1" applyBorder="1" applyAlignment="1">
      <alignment horizontal="center"/>
    </xf>
    <xf numFmtId="0" fontId="4" fillId="0" borderId="13" xfId="0" applyFont="1" applyBorder="1" applyAlignment="1">
      <alignment horizontal="left" indent="2"/>
    </xf>
    <xf numFmtId="0" fontId="8" fillId="0" borderId="15" xfId="0" applyFont="1" applyBorder="1" applyAlignment="1">
      <alignment/>
    </xf>
    <xf numFmtId="0" fontId="4" fillId="0" borderId="16" xfId="0" applyFont="1" applyBorder="1" applyAlignment="1">
      <alignment horizontal="center"/>
    </xf>
    <xf numFmtId="0" fontId="8" fillId="0" borderId="17" xfId="0" applyFont="1" applyBorder="1" applyAlignment="1">
      <alignment/>
    </xf>
    <xf numFmtId="0" fontId="4" fillId="0" borderId="18" xfId="0" applyFont="1" applyBorder="1" applyAlignment="1">
      <alignment horizontal="center"/>
    </xf>
    <xf numFmtId="0" fontId="4" fillId="0" borderId="0" xfId="0" applyFont="1" applyAlignment="1">
      <alignment horizontal="center"/>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5" fillId="0" borderId="0" xfId="65" applyFont="1" applyBorder="1" applyAlignment="1">
      <alignment vertical="center"/>
      <protection/>
    </xf>
    <xf numFmtId="0" fontId="8" fillId="0" borderId="15" xfId="0" applyFont="1" applyBorder="1" applyAlignment="1">
      <alignment wrapText="1"/>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horizontal="center"/>
    </xf>
    <xf numFmtId="0" fontId="4" fillId="30" borderId="26" xfId="0" applyFont="1" applyFill="1" applyBorder="1" applyAlignment="1" applyProtection="1" quotePrefix="1">
      <alignment horizontal="left" vertical="center" wrapText="1" indent="1"/>
      <protection locked="0"/>
    </xf>
    <xf numFmtId="168" fontId="4" fillId="30" borderId="26" xfId="0" applyNumberFormat="1" applyFont="1" applyFill="1" applyBorder="1" applyAlignment="1" applyProtection="1">
      <alignment horizontal="left" vertical="center" indent="1"/>
      <protection locked="0"/>
    </xf>
    <xf numFmtId="14" fontId="4" fillId="30" borderId="26" xfId="0" applyNumberFormat="1" applyFont="1" applyFill="1" applyBorder="1" applyAlignment="1" applyProtection="1">
      <alignment horizontal="left" vertical="center" indent="1"/>
      <protection locked="0"/>
    </xf>
    <xf numFmtId="49" fontId="4" fillId="30" borderId="26" xfId="0" applyNumberFormat="1" applyFont="1" applyFill="1" applyBorder="1" applyAlignment="1" applyProtection="1" quotePrefix="1">
      <alignment horizontal="left" vertical="center" wrapText="1" indent="1"/>
      <protection locked="0"/>
    </xf>
    <xf numFmtId="0" fontId="4" fillId="33" borderId="27" xfId="54" applyFont="1" applyFill="1" applyBorder="1" applyAlignment="1" applyProtection="1">
      <alignment vertical="center"/>
      <protection/>
    </xf>
    <xf numFmtId="0" fontId="4" fillId="33" borderId="28" xfId="54" applyFont="1" applyFill="1" applyBorder="1" applyAlignment="1" applyProtection="1">
      <alignment horizontal="center" vertical="center"/>
      <protection/>
    </xf>
    <xf numFmtId="0" fontId="4" fillId="33" borderId="29" xfId="54" applyFont="1" applyFill="1" applyBorder="1" applyProtection="1">
      <alignment/>
      <protection/>
    </xf>
    <xf numFmtId="0" fontId="4" fillId="33" borderId="30" xfId="54" applyFont="1" applyFill="1" applyBorder="1" applyAlignment="1" applyProtection="1">
      <alignment horizontal="center"/>
      <protection/>
    </xf>
    <xf numFmtId="0" fontId="9" fillId="33" borderId="0" xfId="54" applyFont="1" applyFill="1" applyBorder="1" applyAlignment="1" applyProtection="1">
      <alignment horizontal="left"/>
      <protection/>
    </xf>
    <xf numFmtId="0" fontId="4" fillId="33" borderId="0" xfId="54" applyFont="1" applyFill="1" applyBorder="1" applyProtection="1">
      <alignment/>
      <protection/>
    </xf>
    <xf numFmtId="0" fontId="4" fillId="33" borderId="0" xfId="54" applyFont="1" applyFill="1" applyBorder="1" applyAlignment="1" applyProtection="1">
      <alignment/>
      <protection/>
    </xf>
    <xf numFmtId="0" fontId="5" fillId="33" borderId="29" xfId="55" applyFont="1" applyFill="1" applyBorder="1" applyAlignment="1" applyProtection="1">
      <alignment horizontal="left" vertical="center"/>
      <protection/>
    </xf>
    <xf numFmtId="0" fontId="5" fillId="33" borderId="0" xfId="55" applyFont="1" applyFill="1" applyBorder="1" applyAlignment="1" applyProtection="1">
      <alignment horizontal="left" vertical="center"/>
      <protection/>
    </xf>
    <xf numFmtId="0" fontId="5" fillId="33" borderId="0" xfId="55" applyFont="1" applyFill="1" applyBorder="1" applyAlignment="1" applyProtection="1">
      <alignment horizontal="left" vertical="center" wrapText="1"/>
      <protection/>
    </xf>
    <xf numFmtId="0" fontId="5" fillId="33" borderId="30" xfId="55" applyFont="1" applyFill="1" applyBorder="1" applyAlignment="1" applyProtection="1">
      <alignment horizontal="center" vertical="center"/>
      <protection/>
    </xf>
    <xf numFmtId="0" fontId="8" fillId="33" borderId="0" xfId="55" applyFont="1" applyFill="1" applyBorder="1" applyAlignment="1" applyProtection="1">
      <alignment horizontal="left" vertical="center" wrapText="1"/>
      <protection/>
    </xf>
    <xf numFmtId="0" fontId="4" fillId="33" borderId="29" xfId="55" applyFont="1" applyFill="1" applyBorder="1" applyAlignment="1" applyProtection="1">
      <alignment horizontal="left"/>
      <protection/>
    </xf>
    <xf numFmtId="0" fontId="9" fillId="33" borderId="0" xfId="55" applyFont="1" applyFill="1" applyBorder="1" applyAlignment="1" applyProtection="1">
      <alignment horizontal="left"/>
      <protection/>
    </xf>
    <xf numFmtId="0" fontId="4" fillId="33" borderId="0" xfId="55" applyFont="1" applyFill="1" applyBorder="1" applyAlignment="1" applyProtection="1">
      <alignment horizontal="left" wrapText="1"/>
      <protection/>
    </xf>
    <xf numFmtId="49" fontId="4" fillId="33" borderId="0" xfId="55" applyNumberFormat="1" applyFont="1" applyFill="1" applyBorder="1" applyAlignment="1" applyProtection="1">
      <alignment horizontal="center" vertical="center"/>
      <protection/>
    </xf>
    <xf numFmtId="0" fontId="4" fillId="33" borderId="30" xfId="55" applyFont="1" applyFill="1" applyBorder="1" applyAlignment="1" applyProtection="1">
      <alignment horizontal="center"/>
      <protection/>
    </xf>
    <xf numFmtId="0" fontId="4" fillId="33" borderId="29" xfId="55" applyFont="1" applyFill="1" applyBorder="1" applyAlignment="1" applyProtection="1">
      <alignment vertical="center" wrapText="1"/>
      <protection/>
    </xf>
    <xf numFmtId="0" fontId="4" fillId="33" borderId="0" xfId="55" applyFont="1" applyFill="1" applyBorder="1" applyAlignment="1" applyProtection="1">
      <alignment horizontal="left" vertical="center" wrapText="1"/>
      <protection/>
    </xf>
    <xf numFmtId="0" fontId="4" fillId="33" borderId="26" xfId="55" applyFont="1" applyFill="1" applyBorder="1" applyAlignment="1" applyProtection="1">
      <alignment horizontal="left" vertical="center" wrapText="1" indent="1"/>
      <protection/>
    </xf>
    <xf numFmtId="0" fontId="4" fillId="33" borderId="30" xfId="55" applyFont="1" applyFill="1" applyBorder="1" applyAlignment="1" applyProtection="1">
      <alignment horizontal="center" vertical="center" wrapText="1"/>
      <protection/>
    </xf>
    <xf numFmtId="0" fontId="4" fillId="33" borderId="0" xfId="55" applyFont="1" applyFill="1" applyBorder="1" applyAlignment="1" applyProtection="1">
      <alignment vertical="center" wrapText="1"/>
      <protection/>
    </xf>
    <xf numFmtId="166" fontId="4" fillId="33" borderId="0" xfId="55" applyNumberFormat="1" applyFont="1" applyFill="1" applyBorder="1" applyAlignment="1" applyProtection="1">
      <alignment vertical="center" wrapText="1"/>
      <protection/>
    </xf>
    <xf numFmtId="0" fontId="4" fillId="33" borderId="29" xfId="55" applyFont="1" applyFill="1" applyBorder="1" applyProtection="1">
      <alignment/>
      <protection/>
    </xf>
    <xf numFmtId="0" fontId="4" fillId="33" borderId="0" xfId="55" applyFont="1" applyFill="1" applyBorder="1" applyAlignment="1" applyProtection="1">
      <alignment horizontal="left"/>
      <protection/>
    </xf>
    <xf numFmtId="0" fontId="10" fillId="33" borderId="0" xfId="55" applyFont="1" applyFill="1" applyBorder="1" applyAlignment="1" applyProtection="1">
      <alignment horizontal="left" vertical="center" wrapText="1"/>
      <protection/>
    </xf>
    <xf numFmtId="0" fontId="4" fillId="33" borderId="29" xfId="56" applyFont="1" applyFill="1" applyBorder="1" applyAlignment="1" applyProtection="1">
      <alignment vertical="center" wrapText="1"/>
      <protection/>
    </xf>
    <xf numFmtId="0" fontId="9" fillId="33" borderId="0" xfId="56" applyFont="1" applyFill="1" applyBorder="1" applyAlignment="1" applyProtection="1">
      <alignment horizontal="left" vertical="center"/>
      <protection/>
    </xf>
    <xf numFmtId="0" fontId="4" fillId="33" borderId="0" xfId="56" applyFont="1" applyFill="1" applyBorder="1" applyAlignment="1" applyProtection="1">
      <alignment vertical="center" wrapText="1"/>
      <protection/>
    </xf>
    <xf numFmtId="166" fontId="4" fillId="33" borderId="0" xfId="56" applyNumberFormat="1" applyFont="1" applyFill="1" applyBorder="1" applyAlignment="1" applyProtection="1">
      <alignment horizontal="center" vertical="center"/>
      <protection/>
    </xf>
    <xf numFmtId="0" fontId="4" fillId="33" borderId="30" xfId="56" applyFont="1" applyFill="1" applyBorder="1" applyAlignment="1" applyProtection="1">
      <alignment horizontal="center" vertical="center" wrapText="1"/>
      <protection/>
    </xf>
    <xf numFmtId="0" fontId="4" fillId="33" borderId="0" xfId="56" applyFont="1" applyFill="1" applyBorder="1" applyAlignment="1" applyProtection="1">
      <alignment horizontal="left" vertical="center" wrapText="1"/>
      <protection/>
    </xf>
    <xf numFmtId="0" fontId="4" fillId="33" borderId="26" xfId="56" applyFont="1" applyFill="1" applyBorder="1" applyAlignment="1" applyProtection="1">
      <alignment horizontal="left" vertical="center" wrapText="1" indent="1"/>
      <protection/>
    </xf>
    <xf numFmtId="0" fontId="10" fillId="33" borderId="26" xfId="56" applyFont="1" applyFill="1" applyBorder="1" applyAlignment="1" applyProtection="1">
      <alignment horizontal="left" vertical="center" wrapText="1" indent="3"/>
      <protection/>
    </xf>
    <xf numFmtId="0" fontId="4" fillId="33" borderId="29" xfId="54" applyFont="1" applyFill="1" applyBorder="1" applyAlignment="1" applyProtection="1">
      <alignment vertical="center"/>
      <protection/>
    </xf>
    <xf numFmtId="0" fontId="10" fillId="33" borderId="0" xfId="54" applyFont="1" applyFill="1" applyBorder="1" applyAlignment="1" applyProtection="1">
      <alignment horizontal="left" vertical="center"/>
      <protection/>
    </xf>
    <xf numFmtId="0" fontId="5" fillId="33" borderId="0" xfId="54" applyFont="1" applyFill="1" applyBorder="1" applyAlignment="1" applyProtection="1">
      <alignment vertical="center" wrapText="1"/>
      <protection/>
    </xf>
    <xf numFmtId="166" fontId="5" fillId="33" borderId="0" xfId="54" applyNumberFormat="1" applyFont="1" applyFill="1" applyBorder="1" applyAlignment="1" applyProtection="1">
      <alignment vertical="center"/>
      <protection/>
    </xf>
    <xf numFmtId="0" fontId="4" fillId="33" borderId="30" xfId="54" applyFont="1" applyFill="1" applyBorder="1" applyAlignment="1" applyProtection="1">
      <alignment horizontal="center" vertical="center"/>
      <protection/>
    </xf>
    <xf numFmtId="0" fontId="10" fillId="33" borderId="0" xfId="56" applyFont="1" applyFill="1" applyBorder="1" applyAlignment="1" applyProtection="1">
      <alignment horizontal="left" vertical="center" wrapText="1"/>
      <protection/>
    </xf>
    <xf numFmtId="0" fontId="5" fillId="33" borderId="26" xfId="56" applyFont="1" applyFill="1" applyBorder="1" applyAlignment="1" applyProtection="1">
      <alignment horizontal="left" wrapText="1" indent="1"/>
      <protection/>
    </xf>
    <xf numFmtId="166" fontId="5" fillId="33" borderId="26" xfId="56" applyNumberFormat="1" applyFont="1" applyFill="1" applyBorder="1" applyAlignment="1" applyProtection="1">
      <alignment vertical="center"/>
      <protection/>
    </xf>
    <xf numFmtId="166" fontId="5" fillId="33" borderId="26" xfId="57" applyNumberFormat="1" applyFont="1" applyFill="1" applyBorder="1" applyAlignment="1" applyProtection="1">
      <alignment vertical="center"/>
      <protection/>
    </xf>
    <xf numFmtId="0" fontId="4" fillId="33" borderId="0" xfId="56" applyFont="1" applyFill="1" applyBorder="1" applyAlignment="1" applyProtection="1">
      <alignment wrapText="1"/>
      <protection/>
    </xf>
    <xf numFmtId="166" fontId="5" fillId="33" borderId="0" xfId="56" applyNumberFormat="1" applyFont="1" applyFill="1" applyBorder="1" applyAlignment="1" applyProtection="1">
      <alignment vertical="center"/>
      <protection/>
    </xf>
    <xf numFmtId="0" fontId="5" fillId="33" borderId="29" xfId="54" applyFont="1" applyFill="1" applyBorder="1" applyAlignment="1" applyProtection="1">
      <alignment horizontal="center" vertical="center" wrapText="1"/>
      <protection/>
    </xf>
    <xf numFmtId="0" fontId="5" fillId="33" borderId="0" xfId="54" applyFont="1" applyFill="1" applyBorder="1" applyAlignment="1" applyProtection="1">
      <alignment horizontal="left"/>
      <protection/>
    </xf>
    <xf numFmtId="0" fontId="5" fillId="33" borderId="0" xfId="54" applyFont="1" applyFill="1" applyBorder="1" applyAlignment="1" applyProtection="1">
      <alignment horizontal="center" wrapText="1"/>
      <protection/>
    </xf>
    <xf numFmtId="0" fontId="5" fillId="33" borderId="30" xfId="54" applyFont="1" applyFill="1" applyBorder="1" applyAlignment="1" applyProtection="1">
      <alignment horizontal="center" vertical="center" wrapText="1"/>
      <protection/>
    </xf>
    <xf numFmtId="0" fontId="5" fillId="33" borderId="0" xfId="54" applyFont="1" applyFill="1" applyBorder="1" applyAlignment="1" applyProtection="1">
      <alignment horizontal="left" vertical="center"/>
      <protection/>
    </xf>
    <xf numFmtId="0" fontId="5" fillId="33" borderId="0" xfId="54" applyFont="1" applyFill="1" applyBorder="1" applyAlignment="1" applyProtection="1">
      <alignment horizontal="centerContinuous" vertical="center" wrapText="1"/>
      <protection/>
    </xf>
    <xf numFmtId="0" fontId="4" fillId="33" borderId="0" xfId="54" applyFont="1" applyFill="1" applyBorder="1" applyAlignment="1" applyProtection="1">
      <alignment horizontal="left" vertical="center"/>
      <protection/>
    </xf>
    <xf numFmtId="0" fontId="5" fillId="33" borderId="0" xfId="54" applyFont="1" applyFill="1" applyBorder="1" applyAlignment="1" applyProtection="1">
      <alignment horizontal="left" vertical="center" wrapText="1"/>
      <protection/>
    </xf>
    <xf numFmtId="166" fontId="4" fillId="33" borderId="0" xfId="54" applyNumberFormat="1" applyFont="1" applyFill="1" applyBorder="1" applyAlignment="1" applyProtection="1">
      <alignment horizontal="center" vertical="center"/>
      <protection/>
    </xf>
    <xf numFmtId="0" fontId="4" fillId="33" borderId="26" xfId="54" applyFont="1" applyFill="1" applyBorder="1" applyAlignment="1" applyProtection="1">
      <alignment horizontal="left" vertical="center" wrapText="1" indent="1"/>
      <protection/>
    </xf>
    <xf numFmtId="0" fontId="4" fillId="33" borderId="29" xfId="54" applyFont="1" applyFill="1" applyBorder="1" applyAlignment="1" applyProtection="1">
      <alignment vertical="center" wrapText="1"/>
      <protection/>
    </xf>
    <xf numFmtId="0" fontId="4" fillId="33" borderId="0" xfId="54" applyFont="1" applyFill="1" applyBorder="1" applyAlignment="1" applyProtection="1">
      <alignment horizontal="left" vertical="center" wrapText="1"/>
      <protection/>
    </xf>
    <xf numFmtId="0" fontId="4" fillId="33" borderId="30" xfId="54" applyFont="1" applyFill="1" applyBorder="1" applyAlignment="1" applyProtection="1">
      <alignment horizontal="center" vertical="center" wrapText="1"/>
      <protection/>
    </xf>
    <xf numFmtId="0" fontId="4" fillId="33" borderId="0" xfId="54" applyFont="1" applyFill="1" applyBorder="1" applyAlignment="1" applyProtection="1">
      <alignment vertical="center" wrapText="1"/>
      <protection/>
    </xf>
    <xf numFmtId="166" fontId="4" fillId="33" borderId="0" xfId="54" applyNumberFormat="1" applyFont="1" applyFill="1" applyBorder="1" applyAlignment="1" applyProtection="1">
      <alignment vertical="center"/>
      <protection/>
    </xf>
    <xf numFmtId="0" fontId="5" fillId="33" borderId="26" xfId="54" applyFont="1" applyFill="1" applyBorder="1" applyAlignment="1" applyProtection="1">
      <alignment horizontal="left" vertical="center" wrapText="1" indent="1"/>
      <protection/>
    </xf>
    <xf numFmtId="166" fontId="5" fillId="33" borderId="26" xfId="54" applyNumberFormat="1" applyFont="1" applyFill="1" applyBorder="1" applyAlignment="1" applyProtection="1">
      <alignment vertical="center"/>
      <protection/>
    </xf>
    <xf numFmtId="0" fontId="5" fillId="33" borderId="0" xfId="54" applyFont="1" applyFill="1" applyBorder="1" applyAlignment="1" applyProtection="1" quotePrefix="1">
      <alignment vertical="center" wrapText="1"/>
      <protection/>
    </xf>
    <xf numFmtId="0" fontId="4" fillId="33" borderId="0" xfId="54" applyFont="1" applyFill="1" applyBorder="1" applyAlignment="1" applyProtection="1">
      <alignment horizontal="left"/>
      <protection/>
    </xf>
    <xf numFmtId="0" fontId="4" fillId="33" borderId="0" xfId="54" applyFont="1" applyFill="1" applyBorder="1" applyAlignment="1" applyProtection="1">
      <alignment wrapText="1"/>
      <protection/>
    </xf>
    <xf numFmtId="166" fontId="4" fillId="33" borderId="0" xfId="54" applyNumberFormat="1" applyFont="1" applyFill="1" applyBorder="1" applyAlignment="1" applyProtection="1">
      <alignment horizontal="center"/>
      <protection/>
    </xf>
    <xf numFmtId="0" fontId="4" fillId="33" borderId="0" xfId="53" applyFont="1" applyFill="1" applyBorder="1" applyAlignment="1" applyProtection="1">
      <alignment horizontal="left" vertical="top"/>
      <protection/>
    </xf>
    <xf numFmtId="0" fontId="4" fillId="33" borderId="26" xfId="53" applyFont="1" applyFill="1" applyBorder="1" applyAlignment="1" applyProtection="1">
      <alignment horizontal="left" vertical="center" wrapText="1" indent="1"/>
      <protection/>
    </xf>
    <xf numFmtId="0" fontId="4" fillId="33" borderId="0" xfId="53" applyFont="1" applyFill="1" applyBorder="1" applyAlignment="1" applyProtection="1">
      <alignment horizontal="left" vertical="top" wrapText="1"/>
      <protection/>
    </xf>
    <xf numFmtId="0" fontId="4" fillId="33" borderId="0" xfId="53" applyFont="1" applyFill="1" applyBorder="1" applyAlignment="1" applyProtection="1">
      <alignment vertical="center" wrapText="1"/>
      <protection/>
    </xf>
    <xf numFmtId="0" fontId="4" fillId="33" borderId="0" xfId="56" applyFont="1" applyFill="1" applyBorder="1" applyAlignment="1" applyProtection="1">
      <alignment horizontal="left" vertical="top" wrapText="1"/>
      <protection/>
    </xf>
    <xf numFmtId="166" fontId="4" fillId="33" borderId="0" xfId="56" applyNumberFormat="1" applyFont="1" applyFill="1" applyBorder="1" applyAlignment="1" applyProtection="1">
      <alignment vertical="center" wrapText="1"/>
      <protection/>
    </xf>
    <xf numFmtId="0" fontId="4" fillId="33" borderId="29" xfId="57" applyFont="1" applyFill="1" applyBorder="1" applyAlignment="1" applyProtection="1">
      <alignment vertical="center" wrapText="1"/>
      <protection/>
    </xf>
    <xf numFmtId="0" fontId="9" fillId="33" borderId="0" xfId="57" applyFont="1" applyFill="1" applyBorder="1" applyAlignment="1" applyProtection="1">
      <alignment horizontal="left"/>
      <protection/>
    </xf>
    <xf numFmtId="0" fontId="4" fillId="33" borderId="0" xfId="57" applyFont="1" applyFill="1" applyBorder="1" applyAlignment="1" applyProtection="1">
      <alignment wrapText="1"/>
      <protection/>
    </xf>
    <xf numFmtId="0" fontId="4" fillId="33" borderId="30" xfId="57" applyFont="1" applyFill="1" applyBorder="1" applyAlignment="1" applyProtection="1">
      <alignment horizontal="center" vertical="center" wrapText="1"/>
      <protection/>
    </xf>
    <xf numFmtId="0" fontId="4" fillId="33" borderId="0" xfId="57" applyFont="1" applyFill="1" applyBorder="1" applyAlignment="1" applyProtection="1">
      <alignment horizontal="left" vertical="center" wrapText="1"/>
      <protection/>
    </xf>
    <xf numFmtId="0" fontId="4" fillId="33" borderId="26" xfId="57" applyFont="1" applyFill="1" applyBorder="1" applyAlignment="1" applyProtection="1">
      <alignment horizontal="left" vertical="center" wrapText="1" indent="1"/>
      <protection/>
    </xf>
    <xf numFmtId="0" fontId="10" fillId="33" borderId="0" xfId="57" applyFont="1" applyFill="1" applyBorder="1" applyAlignment="1" applyProtection="1">
      <alignment horizontal="left" vertical="center" wrapText="1"/>
      <protection/>
    </xf>
    <xf numFmtId="0" fontId="4" fillId="33" borderId="0" xfId="57" applyFont="1" applyFill="1" applyBorder="1" applyAlignment="1" applyProtection="1">
      <alignment vertical="center" wrapText="1"/>
      <protection/>
    </xf>
    <xf numFmtId="166" fontId="4" fillId="33" borderId="0" xfId="57" applyNumberFormat="1" applyFont="1" applyFill="1" applyBorder="1" applyAlignment="1" applyProtection="1">
      <alignment vertical="center" wrapText="1"/>
      <protection/>
    </xf>
    <xf numFmtId="0" fontId="4" fillId="33" borderId="26" xfId="0" applyFont="1" applyFill="1" applyBorder="1" applyAlignment="1" applyProtection="1">
      <alignment horizontal="left" wrapText="1" indent="1"/>
      <protection/>
    </xf>
    <xf numFmtId="0" fontId="4" fillId="33" borderId="29" xfId="57" applyFont="1" applyFill="1" applyBorder="1" applyAlignment="1" applyProtection="1">
      <alignment horizontal="left" wrapText="1"/>
      <protection/>
    </xf>
    <xf numFmtId="0" fontId="9" fillId="33" borderId="0" xfId="57" applyFont="1" applyFill="1" applyBorder="1" applyAlignment="1" applyProtection="1">
      <alignment horizontal="left" wrapText="1"/>
      <protection/>
    </xf>
    <xf numFmtId="166" fontId="4" fillId="33" borderId="0" xfId="57" applyNumberFormat="1" applyFont="1" applyFill="1" applyBorder="1" applyAlignment="1" applyProtection="1">
      <alignment horizontal="left" wrapText="1"/>
      <protection/>
    </xf>
    <xf numFmtId="0" fontId="4" fillId="33" borderId="30" xfId="57" applyFont="1" applyFill="1" applyBorder="1" applyAlignment="1" applyProtection="1">
      <alignment horizontal="center" wrapText="1"/>
      <protection/>
    </xf>
    <xf numFmtId="0" fontId="4" fillId="33" borderId="0" xfId="57" applyFont="1" applyFill="1" applyBorder="1" applyAlignment="1" applyProtection="1">
      <alignment horizontal="left" vertical="top" wrapText="1"/>
      <protection/>
    </xf>
    <xf numFmtId="0" fontId="10" fillId="33" borderId="29" xfId="57" applyFont="1" applyFill="1" applyBorder="1" applyAlignment="1" applyProtection="1">
      <alignment vertical="center" wrapText="1"/>
      <protection/>
    </xf>
    <xf numFmtId="0" fontId="10" fillId="33" borderId="26" xfId="0" applyFont="1" applyFill="1" applyBorder="1" applyAlignment="1" applyProtection="1">
      <alignment horizontal="left" wrapText="1" indent="3"/>
      <protection/>
    </xf>
    <xf numFmtId="0" fontId="10" fillId="33" borderId="30" xfId="57" applyFont="1" applyFill="1" applyBorder="1" applyAlignment="1" applyProtection="1">
      <alignment horizontal="center" vertical="center" wrapText="1"/>
      <protection/>
    </xf>
    <xf numFmtId="0" fontId="5" fillId="33" borderId="26" xfId="57" applyFont="1" applyFill="1" applyBorder="1" applyAlignment="1" applyProtection="1">
      <alignment horizontal="left" vertical="center" wrapText="1" indent="1"/>
      <protection/>
    </xf>
    <xf numFmtId="0" fontId="4" fillId="33" borderId="29" xfId="57" applyFont="1" applyFill="1" applyBorder="1" applyAlignment="1" applyProtection="1">
      <alignment wrapText="1"/>
      <protection/>
    </xf>
    <xf numFmtId="0" fontId="10" fillId="33" borderId="0" xfId="57" applyFont="1" applyFill="1" applyBorder="1" applyAlignment="1" applyProtection="1">
      <alignment horizontal="left" wrapText="1"/>
      <protection/>
    </xf>
    <xf numFmtId="166" fontId="4" fillId="33" borderId="0" xfId="57" applyNumberFormat="1" applyFont="1" applyFill="1" applyBorder="1" applyAlignment="1" applyProtection="1">
      <alignment/>
      <protection/>
    </xf>
    <xf numFmtId="166" fontId="5" fillId="33" borderId="0" xfId="57" applyNumberFormat="1" applyFont="1" applyFill="1" applyBorder="1" applyAlignment="1" applyProtection="1">
      <alignment/>
      <protection/>
    </xf>
    <xf numFmtId="166" fontId="4" fillId="33" borderId="26" xfId="57" applyNumberFormat="1" applyFont="1" applyFill="1" applyBorder="1" applyAlignment="1" applyProtection="1">
      <alignment vertical="center" wrapText="1"/>
      <protection/>
    </xf>
    <xf numFmtId="166" fontId="4" fillId="33" borderId="26" xfId="57" applyNumberFormat="1" applyFont="1" applyFill="1" applyBorder="1" applyAlignment="1" applyProtection="1">
      <alignment vertical="center"/>
      <protection/>
    </xf>
    <xf numFmtId="166" fontId="4" fillId="33" borderId="0" xfId="54" applyNumberFormat="1" applyFont="1" applyFill="1" applyBorder="1" applyProtection="1">
      <alignment/>
      <protection/>
    </xf>
    <xf numFmtId="0" fontId="4" fillId="33" borderId="0" xfId="58" applyFont="1" applyFill="1" applyBorder="1" applyAlignment="1" applyProtection="1">
      <alignment horizontal="left"/>
      <protection/>
    </xf>
    <xf numFmtId="0" fontId="4" fillId="33" borderId="0" xfId="58" applyFont="1" applyFill="1" applyBorder="1" applyAlignment="1" applyProtection="1">
      <alignment wrapText="1"/>
      <protection/>
    </xf>
    <xf numFmtId="0" fontId="4" fillId="33" borderId="0" xfId="58" applyFont="1" applyFill="1" applyBorder="1" applyProtection="1">
      <alignment/>
      <protection/>
    </xf>
    <xf numFmtId="0" fontId="8" fillId="33" borderId="0" xfId="58" applyFont="1" applyFill="1" applyBorder="1" applyAlignment="1" applyProtection="1">
      <alignment horizontal="left" vertical="center" wrapText="1"/>
      <protection/>
    </xf>
    <xf numFmtId="0" fontId="5" fillId="33" borderId="0" xfId="58" applyFont="1" applyFill="1" applyBorder="1" applyAlignment="1" applyProtection="1">
      <alignment horizontal="left"/>
      <protection/>
    </xf>
    <xf numFmtId="0" fontId="5" fillId="33" borderId="0" xfId="58" applyFont="1" applyFill="1" applyBorder="1" applyAlignment="1" applyProtection="1">
      <alignment horizontal="left" vertical="center"/>
      <protection/>
    </xf>
    <xf numFmtId="0" fontId="5" fillId="33" borderId="0" xfId="58" applyFont="1" applyFill="1" applyBorder="1" applyAlignment="1" applyProtection="1">
      <alignment vertical="center" wrapText="1"/>
      <protection/>
    </xf>
    <xf numFmtId="0" fontId="4" fillId="33" borderId="0" xfId="58" applyFont="1" applyFill="1" applyBorder="1" applyAlignment="1" applyProtection="1">
      <alignment horizontal="left" vertical="top" wrapText="1"/>
      <protection/>
    </xf>
    <xf numFmtId="0" fontId="4" fillId="33" borderId="0" xfId="58" applyFont="1" applyFill="1" applyBorder="1" applyAlignment="1" applyProtection="1">
      <alignment horizontal="left" vertical="center" wrapText="1"/>
      <protection/>
    </xf>
    <xf numFmtId="0" fontId="10" fillId="33" borderId="26" xfId="0" applyFont="1" applyFill="1" applyBorder="1" applyAlignment="1" applyProtection="1">
      <alignment horizontal="left" vertical="center" wrapText="1" indent="3"/>
      <protection/>
    </xf>
    <xf numFmtId="0" fontId="4" fillId="33" borderId="0" xfId="0" applyFont="1" applyFill="1" applyBorder="1" applyAlignment="1" applyProtection="1">
      <alignment wrapText="1"/>
      <protection/>
    </xf>
    <xf numFmtId="0" fontId="4" fillId="33" borderId="0" xfId="58" applyFont="1" applyFill="1" applyBorder="1" applyAlignment="1" applyProtection="1">
      <alignment horizontal="left" vertical="center"/>
      <protection/>
    </xf>
    <xf numFmtId="0" fontId="5" fillId="33" borderId="26" xfId="58" applyFont="1" applyFill="1" applyBorder="1" applyAlignment="1" applyProtection="1">
      <alignment horizontal="left" vertical="center" wrapText="1" indent="1"/>
      <protection/>
    </xf>
    <xf numFmtId="0" fontId="4" fillId="33" borderId="0" xfId="58" applyFont="1" applyFill="1" applyBorder="1" applyAlignment="1" applyProtection="1">
      <alignment vertical="center" wrapText="1"/>
      <protection/>
    </xf>
    <xf numFmtId="166" fontId="5" fillId="33" borderId="0" xfId="57" applyNumberFormat="1" applyFont="1" applyFill="1" applyBorder="1" applyAlignment="1" applyProtection="1">
      <alignment vertical="center"/>
      <protection/>
    </xf>
    <xf numFmtId="0" fontId="4" fillId="33" borderId="26" xfId="59" applyFont="1" applyFill="1" applyBorder="1" applyAlignment="1" applyProtection="1">
      <alignment horizontal="left" vertical="center" wrapText="1" indent="1"/>
      <protection/>
    </xf>
    <xf numFmtId="0" fontId="4" fillId="33" borderId="0" xfId="54" applyFont="1" applyFill="1" applyBorder="1" applyAlignment="1" applyProtection="1">
      <alignment horizontal="left" wrapText="1"/>
      <protection/>
    </xf>
    <xf numFmtId="0" fontId="4" fillId="33" borderId="0" xfId="59" applyFont="1" applyFill="1" applyBorder="1" applyAlignment="1" applyProtection="1">
      <alignment horizontal="left" vertical="center" wrapText="1"/>
      <protection/>
    </xf>
    <xf numFmtId="0" fontId="4" fillId="33" borderId="0" xfId="59" applyFont="1" applyFill="1" applyBorder="1" applyAlignment="1" applyProtection="1">
      <alignment vertical="center" wrapText="1"/>
      <protection/>
    </xf>
    <xf numFmtId="0" fontId="4" fillId="33" borderId="0" xfId="59" applyFont="1" applyFill="1" applyBorder="1" applyProtection="1">
      <alignment/>
      <protection/>
    </xf>
    <xf numFmtId="0" fontId="8" fillId="33" borderId="0" xfId="60" applyFont="1" applyFill="1" applyBorder="1" applyAlignment="1" applyProtection="1">
      <alignment horizontal="left" vertical="center" wrapText="1"/>
      <protection/>
    </xf>
    <xf numFmtId="0" fontId="4" fillId="33" borderId="0" xfId="59" applyFont="1" applyFill="1" applyBorder="1" applyAlignment="1" applyProtection="1">
      <alignment horizontal="left" vertical="center"/>
      <protection/>
    </xf>
    <xf numFmtId="0" fontId="9" fillId="33" borderId="0" xfId="60" applyFont="1" applyFill="1" applyBorder="1" applyAlignment="1" applyProtection="1">
      <alignment horizontal="left"/>
      <protection/>
    </xf>
    <xf numFmtId="0" fontId="4" fillId="33" borderId="0" xfId="60" applyFont="1" applyFill="1" applyBorder="1" applyAlignment="1" applyProtection="1">
      <alignment wrapText="1"/>
      <protection/>
    </xf>
    <xf numFmtId="0" fontId="10" fillId="33" borderId="0" xfId="60" applyFont="1" applyFill="1" applyBorder="1" applyProtection="1">
      <alignment/>
      <protection/>
    </xf>
    <xf numFmtId="0" fontId="10" fillId="33" borderId="0" xfId="60" applyFont="1" applyFill="1" applyBorder="1" applyAlignment="1" applyProtection="1">
      <alignment vertical="center" wrapText="1"/>
      <protection/>
    </xf>
    <xf numFmtId="0" fontId="4" fillId="33" borderId="0" xfId="60" applyFont="1" applyFill="1" applyBorder="1" applyAlignment="1" applyProtection="1">
      <alignment horizontal="left" vertical="center"/>
      <protection/>
    </xf>
    <xf numFmtId="0" fontId="4" fillId="33" borderId="26" xfId="60" applyFont="1" applyFill="1" applyBorder="1" applyAlignment="1" applyProtection="1">
      <alignment horizontal="left" vertical="center" wrapText="1" indent="1"/>
      <protection/>
    </xf>
    <xf numFmtId="0" fontId="10" fillId="33" borderId="0" xfId="60" applyFont="1" applyFill="1" applyBorder="1" applyAlignment="1" applyProtection="1">
      <alignment horizontal="left" vertical="center"/>
      <protection/>
    </xf>
    <xf numFmtId="0" fontId="4" fillId="33" borderId="0" xfId="60" applyFont="1" applyFill="1" applyBorder="1" applyAlignment="1" applyProtection="1">
      <alignment vertical="center" wrapText="1"/>
      <protection/>
    </xf>
    <xf numFmtId="0" fontId="4" fillId="33" borderId="0" xfId="60" applyFont="1" applyFill="1" applyBorder="1" applyProtection="1">
      <alignment/>
      <protection/>
    </xf>
    <xf numFmtId="0" fontId="10" fillId="33" borderId="0" xfId="0" applyFont="1" applyFill="1" applyBorder="1" applyAlignment="1" applyProtection="1">
      <alignment horizontal="left" wrapText="1"/>
      <protection/>
    </xf>
    <xf numFmtId="0" fontId="9" fillId="33" borderId="0" xfId="60" applyFont="1" applyFill="1" applyBorder="1" applyAlignment="1" applyProtection="1">
      <alignment horizontal="left" vertical="center"/>
      <protection/>
    </xf>
    <xf numFmtId="0" fontId="5" fillId="33" borderId="26" xfId="60" applyFont="1" applyFill="1" applyBorder="1" applyAlignment="1" applyProtection="1">
      <alignment horizontal="left" vertical="center" wrapText="1" indent="1"/>
      <protection/>
    </xf>
    <xf numFmtId="0" fontId="5" fillId="33" borderId="0" xfId="60" applyFont="1" applyFill="1" applyBorder="1" applyAlignment="1" applyProtection="1">
      <alignment vertical="center" wrapText="1"/>
      <protection/>
    </xf>
    <xf numFmtId="0" fontId="4" fillId="33" borderId="29" xfId="60" applyFont="1" applyFill="1" applyBorder="1" applyAlignment="1" applyProtection="1">
      <alignment vertical="center" wrapText="1"/>
      <protection/>
    </xf>
    <xf numFmtId="166" fontId="4" fillId="33" borderId="26" xfId="60" applyNumberFormat="1" applyFont="1" applyFill="1" applyBorder="1" applyAlignment="1" applyProtection="1">
      <alignment vertical="center" wrapText="1"/>
      <protection/>
    </xf>
    <xf numFmtId="0" fontId="4" fillId="33" borderId="30" xfId="60" applyFont="1" applyFill="1" applyBorder="1" applyAlignment="1" applyProtection="1">
      <alignment horizontal="center" vertical="center" wrapText="1"/>
      <protection/>
    </xf>
    <xf numFmtId="0" fontId="4" fillId="33" borderId="22" xfId="54" applyFont="1" applyFill="1" applyBorder="1" applyProtection="1">
      <alignment/>
      <protection/>
    </xf>
    <xf numFmtId="0" fontId="4" fillId="33" borderId="31" xfId="54" applyFont="1" applyFill="1" applyBorder="1" applyAlignment="1" applyProtection="1">
      <alignment horizontal="left"/>
      <protection/>
    </xf>
    <xf numFmtId="0" fontId="4" fillId="33" borderId="31" xfId="54" applyFont="1" applyFill="1" applyBorder="1" applyAlignment="1" applyProtection="1">
      <alignment wrapText="1"/>
      <protection/>
    </xf>
    <xf numFmtId="0" fontId="4" fillId="33" borderId="31" xfId="54" applyFont="1" applyFill="1" applyBorder="1" applyProtection="1">
      <alignment/>
      <protection/>
    </xf>
    <xf numFmtId="0" fontId="4" fillId="33" borderId="23" xfId="54" applyFont="1" applyFill="1" applyBorder="1" applyAlignment="1" applyProtection="1">
      <alignment horizontal="center"/>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0" fontId="4" fillId="33" borderId="27" xfId="0" applyFont="1" applyFill="1" applyBorder="1" applyAlignment="1" applyProtection="1">
      <alignment vertical="center"/>
      <protection/>
    </xf>
    <xf numFmtId="0" fontId="4" fillId="33" borderId="32" xfId="0" applyFont="1" applyFill="1" applyBorder="1" applyAlignment="1" applyProtection="1">
      <alignment vertical="center"/>
      <protection/>
    </xf>
    <xf numFmtId="0" fontId="4" fillId="33" borderId="32" xfId="0" applyFont="1" applyFill="1" applyBorder="1" applyAlignment="1" applyProtection="1">
      <alignment vertical="center" wrapText="1"/>
      <protection/>
    </xf>
    <xf numFmtId="0" fontId="4" fillId="33" borderId="28" xfId="0" applyFont="1" applyFill="1" applyBorder="1" applyAlignment="1" applyProtection="1">
      <alignment vertical="center"/>
      <protection/>
    </xf>
    <xf numFmtId="0" fontId="4" fillId="0" borderId="0" xfId="0" applyFont="1" applyAlignment="1" applyProtection="1">
      <alignment vertical="center"/>
      <protection/>
    </xf>
    <xf numFmtId="0" fontId="4" fillId="0" borderId="29" xfId="0" applyFont="1" applyBorder="1" applyAlignment="1" applyProtection="1">
      <alignment vertical="center"/>
      <protection/>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indent="1"/>
      <protection/>
    </xf>
    <xf numFmtId="0" fontId="4" fillId="33" borderId="0" xfId="0" applyFont="1" applyFill="1" applyBorder="1" applyAlignment="1" applyProtection="1">
      <alignment horizontal="left" vertical="center" wrapText="1" indent="1"/>
      <protection/>
    </xf>
    <xf numFmtId="0" fontId="4"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4" fillId="33" borderId="29"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1" fontId="4" fillId="0" borderId="0" xfId="0" applyNumberFormat="1" applyFont="1" applyAlignment="1" applyProtection="1">
      <alignment vertical="center"/>
      <protection/>
    </xf>
    <xf numFmtId="0" fontId="4" fillId="33" borderId="31" xfId="0" applyFont="1" applyFill="1" applyBorder="1" applyAlignment="1" applyProtection="1">
      <alignment vertical="center"/>
      <protection/>
    </xf>
    <xf numFmtId="0" fontId="4" fillId="33" borderId="31" xfId="0" applyFont="1" applyFill="1" applyBorder="1" applyAlignment="1" applyProtection="1">
      <alignment vertical="center" wrapText="1"/>
      <protection/>
    </xf>
    <xf numFmtId="0" fontId="4" fillId="33" borderId="23"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wrapText="1"/>
      <protection/>
    </xf>
    <xf numFmtId="0" fontId="3" fillId="33" borderId="36" xfId="52" applyFont="1" applyFill="1" applyBorder="1" applyAlignment="1" applyProtection="1">
      <alignment vertical="top" wrapText="1"/>
      <protection/>
    </xf>
    <xf numFmtId="0" fontId="4" fillId="0" borderId="29" xfId="0" applyFont="1" applyBorder="1" applyAlignment="1" applyProtection="1">
      <alignment vertical="center"/>
      <protection locked="0"/>
    </xf>
    <xf numFmtId="166" fontId="4" fillId="30" borderId="26" xfId="55" applyNumberFormat="1" applyFont="1" applyFill="1" applyBorder="1" applyAlignment="1" applyProtection="1">
      <alignment vertical="center" wrapText="1"/>
      <protection locked="0"/>
    </xf>
    <xf numFmtId="0" fontId="4" fillId="0" borderId="27" xfId="0" applyFont="1" applyBorder="1" applyAlignment="1" applyProtection="1">
      <alignment vertical="center"/>
      <protection locked="0"/>
    </xf>
    <xf numFmtId="0" fontId="4" fillId="34" borderId="0" xfId="54" applyFont="1" applyFill="1" applyAlignment="1" applyProtection="1">
      <alignment vertical="center"/>
      <protection/>
    </xf>
    <xf numFmtId="0" fontId="4" fillId="34" borderId="0" xfId="54" applyFont="1" applyFill="1" applyProtection="1">
      <alignment/>
      <protection/>
    </xf>
    <xf numFmtId="0" fontId="5" fillId="34" borderId="0" xfId="55" applyFont="1" applyFill="1" applyAlignment="1" applyProtection="1">
      <alignment horizontal="left" vertical="center"/>
      <protection/>
    </xf>
    <xf numFmtId="0" fontId="4" fillId="34" borderId="0" xfId="55" applyFont="1" applyFill="1" applyAlignment="1" applyProtection="1">
      <alignment horizontal="left"/>
      <protection/>
    </xf>
    <xf numFmtId="0" fontId="4" fillId="34" borderId="0" xfId="55" applyFont="1" applyFill="1" applyAlignment="1" applyProtection="1">
      <alignment vertical="center" wrapText="1"/>
      <protection/>
    </xf>
    <xf numFmtId="0" fontId="4" fillId="34" borderId="0" xfId="55" applyFont="1" applyFill="1" applyBorder="1" applyAlignment="1" applyProtection="1">
      <alignment vertical="center" wrapText="1"/>
      <protection/>
    </xf>
    <xf numFmtId="0" fontId="4" fillId="34" borderId="0" xfId="55" applyFont="1" applyFill="1" applyProtection="1">
      <alignment/>
      <protection/>
    </xf>
    <xf numFmtId="0" fontId="4" fillId="34" borderId="0" xfId="55" applyFont="1" applyFill="1" applyBorder="1" applyProtection="1">
      <alignment/>
      <protection/>
    </xf>
    <xf numFmtId="0" fontId="4" fillId="34" borderId="0" xfId="56" applyFont="1" applyFill="1" applyBorder="1" applyAlignment="1" applyProtection="1">
      <alignment vertical="center" wrapText="1"/>
      <protection/>
    </xf>
    <xf numFmtId="0" fontId="4" fillId="34" borderId="0" xfId="56" applyFont="1" applyFill="1" applyAlignment="1" applyProtection="1">
      <alignment vertical="center" wrapText="1"/>
      <protection/>
    </xf>
    <xf numFmtId="0" fontId="5" fillId="34" borderId="0" xfId="54" applyFont="1" applyFill="1" applyBorder="1" applyAlignment="1" applyProtection="1">
      <alignment horizontal="center" vertical="center" wrapText="1"/>
      <protection/>
    </xf>
    <xf numFmtId="0" fontId="5" fillId="34" borderId="0" xfId="54" applyFont="1" applyFill="1" applyAlignment="1" applyProtection="1">
      <alignment horizontal="center" vertical="center" wrapText="1"/>
      <protection/>
    </xf>
    <xf numFmtId="0" fontId="4" fillId="34" borderId="0" xfId="54" applyFont="1" applyFill="1" applyAlignment="1" applyProtection="1">
      <alignment vertical="center" wrapText="1"/>
      <protection/>
    </xf>
    <xf numFmtId="0" fontId="4" fillId="34" borderId="0" xfId="54" applyFont="1" applyFill="1" applyBorder="1" applyAlignment="1" applyProtection="1">
      <alignment vertical="center"/>
      <protection/>
    </xf>
    <xf numFmtId="0" fontId="4" fillId="34" borderId="0" xfId="57" applyFont="1" applyFill="1" applyBorder="1" applyAlignment="1" applyProtection="1">
      <alignment vertical="center" wrapText="1"/>
      <protection/>
    </xf>
    <xf numFmtId="0" fontId="4" fillId="34" borderId="0" xfId="57" applyFont="1" applyFill="1" applyAlignment="1" applyProtection="1">
      <alignment vertical="center" wrapText="1"/>
      <protection/>
    </xf>
    <xf numFmtId="0" fontId="4" fillId="34" borderId="0" xfId="57" applyFont="1" applyFill="1" applyBorder="1" applyAlignment="1" applyProtection="1">
      <alignment horizontal="left" wrapText="1"/>
      <protection/>
    </xf>
    <xf numFmtId="0" fontId="10" fillId="34" borderId="0" xfId="57" applyFont="1" applyFill="1" applyAlignment="1" applyProtection="1">
      <alignment vertical="center" wrapText="1"/>
      <protection/>
    </xf>
    <xf numFmtId="0" fontId="4" fillId="34" borderId="0" xfId="57" applyFont="1" applyFill="1" applyBorder="1" applyAlignment="1" applyProtection="1">
      <alignment wrapText="1"/>
      <protection/>
    </xf>
    <xf numFmtId="0" fontId="4" fillId="34" borderId="0" xfId="54" applyFont="1" applyFill="1" applyBorder="1" applyProtection="1">
      <alignment/>
      <protection/>
    </xf>
    <xf numFmtId="0" fontId="4" fillId="34" borderId="0" xfId="60" applyFont="1" applyFill="1" applyAlignment="1" applyProtection="1">
      <alignment vertical="center" wrapText="1"/>
      <protection/>
    </xf>
    <xf numFmtId="0" fontId="4" fillId="34" borderId="0" xfId="54" applyFont="1" applyFill="1" applyAlignment="1" applyProtection="1">
      <alignment horizontal="left"/>
      <protection/>
    </xf>
    <xf numFmtId="0" fontId="4" fillId="34" borderId="0" xfId="54" applyFont="1" applyFill="1" applyAlignment="1" applyProtection="1">
      <alignment wrapText="1"/>
      <protection/>
    </xf>
    <xf numFmtId="0" fontId="4" fillId="34" borderId="0" xfId="54" applyFont="1" applyFill="1" applyAlignment="1" applyProtection="1">
      <alignment horizontal="center"/>
      <protection/>
    </xf>
    <xf numFmtId="0" fontId="10" fillId="33" borderId="0" xfId="54" applyFont="1" applyFill="1" applyBorder="1" applyAlignment="1" applyProtection="1">
      <alignment horizontal="left" vertical="top"/>
      <protection/>
    </xf>
    <xf numFmtId="0" fontId="10" fillId="33" borderId="29" xfId="56" applyFont="1" applyFill="1" applyBorder="1" applyAlignment="1" applyProtection="1">
      <alignment vertical="center" wrapText="1"/>
      <protection/>
    </xf>
    <xf numFmtId="166" fontId="10" fillId="30" borderId="26" xfId="55" applyNumberFormat="1" applyFont="1" applyFill="1" applyBorder="1" applyAlignment="1" applyProtection="1">
      <alignment vertical="center" wrapText="1"/>
      <protection locked="0"/>
    </xf>
    <xf numFmtId="0" fontId="10" fillId="33" borderId="30" xfId="56" applyFont="1" applyFill="1" applyBorder="1" applyAlignment="1" applyProtection="1">
      <alignment horizontal="center" vertical="center" wrapText="1"/>
      <protection/>
    </xf>
    <xf numFmtId="0" fontId="10" fillId="34" borderId="0" xfId="56" applyFont="1" applyFill="1" applyAlignment="1" applyProtection="1">
      <alignment vertical="center" wrapText="1"/>
      <protection/>
    </xf>
    <xf numFmtId="0" fontId="10" fillId="33" borderId="29" xfId="54" applyFont="1" applyFill="1" applyBorder="1" applyProtection="1">
      <alignment/>
      <protection/>
    </xf>
    <xf numFmtId="0" fontId="10" fillId="33" borderId="0" xfId="58" applyFont="1" applyFill="1" applyBorder="1" applyAlignment="1" applyProtection="1">
      <alignment horizontal="left" vertical="top" wrapText="1"/>
      <protection/>
    </xf>
    <xf numFmtId="0" fontId="10" fillId="33" borderId="30" xfId="54" applyFont="1" applyFill="1" applyBorder="1" applyAlignment="1" applyProtection="1">
      <alignment horizontal="center"/>
      <protection/>
    </xf>
    <xf numFmtId="0" fontId="10" fillId="34" borderId="0" xfId="54" applyFont="1" applyFill="1" applyProtection="1">
      <alignment/>
      <protection/>
    </xf>
    <xf numFmtId="0" fontId="4" fillId="33" borderId="31" xfId="0" applyFont="1" applyFill="1" applyBorder="1" applyAlignment="1" applyProtection="1" quotePrefix="1">
      <alignment vertical="center"/>
      <protection/>
    </xf>
    <xf numFmtId="0" fontId="3" fillId="33" borderId="0" xfId="0" applyFont="1" applyFill="1" applyBorder="1" applyAlignment="1" applyProtection="1">
      <alignment horizontal="center" vertical="center" wrapText="1"/>
      <protection/>
    </xf>
    <xf numFmtId="0" fontId="4" fillId="0" borderId="19" xfId="0" applyFont="1" applyBorder="1" applyAlignment="1">
      <alignment/>
    </xf>
    <xf numFmtId="0" fontId="4" fillId="0" borderId="30" xfId="0" applyFont="1" applyBorder="1" applyAlignment="1">
      <alignment horizontal="center"/>
    </xf>
    <xf numFmtId="0" fontId="0" fillId="33" borderId="27" xfId="0" applyFill="1" applyBorder="1" applyAlignment="1">
      <alignment/>
    </xf>
    <xf numFmtId="0" fontId="0" fillId="33" borderId="32"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0" xfId="0" applyFill="1" applyBorder="1" applyAlignment="1">
      <alignment/>
    </xf>
    <xf numFmtId="0" fontId="71" fillId="35" borderId="0" xfId="0" applyFont="1" applyFill="1" applyBorder="1" applyAlignment="1" applyProtection="1">
      <alignment vertical="center"/>
      <protection/>
    </xf>
    <xf numFmtId="0" fontId="71" fillId="35" borderId="0" xfId="0" applyFont="1" applyFill="1" applyBorder="1" applyAlignment="1">
      <alignment/>
    </xf>
    <xf numFmtId="0" fontId="72" fillId="35" borderId="0" xfId="0" applyFont="1" applyFill="1" applyBorder="1" applyAlignment="1">
      <alignment/>
    </xf>
    <xf numFmtId="0" fontId="72" fillId="33" borderId="0" xfId="0" applyFont="1" applyFill="1" applyBorder="1" applyAlignment="1">
      <alignment/>
    </xf>
    <xf numFmtId="0" fontId="12" fillId="33" borderId="0" xfId="0" applyFont="1" applyFill="1" applyBorder="1" applyAlignment="1" applyProtection="1">
      <alignment vertical="center"/>
      <protection/>
    </xf>
    <xf numFmtId="0" fontId="52" fillId="33" borderId="0" xfId="0" applyFont="1" applyFill="1" applyBorder="1" applyAlignment="1">
      <alignment/>
    </xf>
    <xf numFmtId="0" fontId="4" fillId="33" borderId="0" xfId="0" applyFont="1" applyFill="1" applyBorder="1" applyAlignment="1" applyProtection="1">
      <alignment horizontal="left" vertical="center" indent="2"/>
      <protection/>
    </xf>
    <xf numFmtId="0" fontId="52" fillId="33" borderId="0" xfId="0" applyFont="1" applyFill="1" applyBorder="1" applyAlignment="1" quotePrefix="1">
      <alignment/>
    </xf>
    <xf numFmtId="0" fontId="0" fillId="33" borderId="22" xfId="0" applyFill="1" applyBorder="1" applyAlignment="1">
      <alignment/>
    </xf>
    <xf numFmtId="0" fontId="72" fillId="33" borderId="31" xfId="0" applyFont="1" applyFill="1" applyBorder="1" applyAlignment="1">
      <alignment/>
    </xf>
    <xf numFmtId="0" fontId="0" fillId="33" borderId="23" xfId="0" applyFill="1" applyBorder="1" applyAlignment="1">
      <alignment/>
    </xf>
    <xf numFmtId="0" fontId="0" fillId="33" borderId="31" xfId="0" applyFill="1" applyBorder="1" applyAlignment="1">
      <alignment/>
    </xf>
    <xf numFmtId="0" fontId="4" fillId="33" borderId="26" xfId="54" applyFont="1" applyFill="1" applyBorder="1" applyAlignment="1" applyProtection="1">
      <alignment horizontal="left" wrapText="1" indent="1"/>
      <protection/>
    </xf>
    <xf numFmtId="49" fontId="0" fillId="0" borderId="31" xfId="0" applyNumberFormat="1" applyBorder="1" applyAlignment="1">
      <alignment/>
    </xf>
    <xf numFmtId="49" fontId="0" fillId="0" borderId="0" xfId="0" applyNumberFormat="1" applyAlignment="1">
      <alignment/>
    </xf>
    <xf numFmtId="0" fontId="52" fillId="33" borderId="31" xfId="0" applyFont="1" applyFill="1" applyBorder="1" applyAlignment="1">
      <alignment/>
    </xf>
    <xf numFmtId="0" fontId="3" fillId="33" borderId="37" xfId="0" applyFont="1" applyFill="1" applyBorder="1" applyAlignment="1" applyProtection="1">
      <alignment vertical="center" wrapText="1"/>
      <protection/>
    </xf>
    <xf numFmtId="166" fontId="3" fillId="33" borderId="12" xfId="0" applyNumberFormat="1" applyFont="1" applyFill="1" applyBorder="1" applyAlignment="1" applyProtection="1">
      <alignment vertical="center"/>
      <protection/>
    </xf>
    <xf numFmtId="166" fontId="3" fillId="33" borderId="38" xfId="0" applyNumberFormat="1" applyFont="1" applyFill="1" applyBorder="1" applyAlignment="1" applyProtection="1">
      <alignment vertical="center"/>
      <protection/>
    </xf>
    <xf numFmtId="166" fontId="3" fillId="33" borderId="39" xfId="0" applyNumberFormat="1" applyFont="1" applyFill="1" applyBorder="1" applyAlignment="1" applyProtection="1">
      <alignment vertical="center"/>
      <protection/>
    </xf>
    <xf numFmtId="0" fontId="5" fillId="33" borderId="0" xfId="54" applyFont="1" applyFill="1" applyBorder="1" applyAlignment="1" applyProtection="1">
      <alignment horizontal="left" wrapText="1"/>
      <protection/>
    </xf>
    <xf numFmtId="0" fontId="44" fillId="33" borderId="0" xfId="0" applyFont="1" applyFill="1" applyAlignment="1">
      <alignment/>
    </xf>
    <xf numFmtId="0" fontId="44" fillId="33" borderId="30" xfId="0" applyFont="1" applyFill="1" applyBorder="1" applyAlignment="1">
      <alignment/>
    </xf>
    <xf numFmtId="0" fontId="44" fillId="0" borderId="0" xfId="0" applyFont="1" applyAlignment="1">
      <alignment/>
    </xf>
    <xf numFmtId="0" fontId="5" fillId="33" borderId="0" xfId="0" applyFont="1" applyFill="1" applyBorder="1" applyAlignment="1">
      <alignment vertical="center"/>
    </xf>
    <xf numFmtId="0" fontId="44" fillId="33" borderId="31" xfId="0" applyFont="1" applyFill="1" applyBorder="1" applyAlignment="1">
      <alignment/>
    </xf>
    <xf numFmtId="0" fontId="44" fillId="33" borderId="23" xfId="0" applyFont="1" applyFill="1" applyBorder="1" applyAlignment="1">
      <alignment/>
    </xf>
    <xf numFmtId="0" fontId="3" fillId="33" borderId="27" xfId="0" applyFont="1" applyFill="1" applyBorder="1" applyAlignment="1" applyProtection="1">
      <alignment vertical="center"/>
      <protection/>
    </xf>
    <xf numFmtId="0" fontId="3" fillId="33" borderId="32" xfId="0" applyFont="1" applyFill="1" applyBorder="1" applyAlignment="1" applyProtection="1">
      <alignment vertical="center"/>
      <protection/>
    </xf>
    <xf numFmtId="0" fontId="3" fillId="33" borderId="28"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29"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29"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protection/>
    </xf>
    <xf numFmtId="0" fontId="3" fillId="34" borderId="0" xfId="0" applyFont="1" applyFill="1" applyAlignment="1" applyProtection="1">
      <alignment horizontal="center" vertical="center"/>
      <protection/>
    </xf>
    <xf numFmtId="0" fontId="14" fillId="33" borderId="0" xfId="0" applyFont="1" applyFill="1" applyBorder="1" applyAlignment="1" applyProtection="1">
      <alignment vertical="center"/>
      <protection/>
    </xf>
    <xf numFmtId="0" fontId="3" fillId="33" borderId="11" xfId="0" applyFont="1" applyFill="1" applyBorder="1" applyAlignment="1" applyProtection="1">
      <alignment vertical="center" wrapText="1"/>
      <protection/>
    </xf>
    <xf numFmtId="166" fontId="3" fillId="30" borderId="11" xfId="0" applyNumberFormat="1" applyFont="1" applyFill="1" applyBorder="1" applyAlignment="1" applyProtection="1">
      <alignment vertical="center"/>
      <protection locked="0"/>
    </xf>
    <xf numFmtId="0" fontId="3" fillId="33" borderId="26" xfId="0" applyFont="1" applyFill="1" applyBorder="1" applyAlignment="1" applyProtection="1">
      <alignment vertical="center" wrapText="1"/>
      <protection/>
    </xf>
    <xf numFmtId="166" fontId="3" fillId="30" borderId="26" xfId="0" applyNumberFormat="1" applyFont="1" applyFill="1" applyBorder="1" applyAlignment="1" applyProtection="1">
      <alignment vertical="center"/>
      <protection locked="0"/>
    </xf>
    <xf numFmtId="166" fontId="3" fillId="33" borderId="37" xfId="0" applyNumberFormat="1" applyFont="1" applyFill="1" applyBorder="1" applyAlignment="1" applyProtection="1">
      <alignment vertical="center"/>
      <protection/>
    </xf>
    <xf numFmtId="0" fontId="3" fillId="33" borderId="29" xfId="0" applyFont="1" applyFill="1" applyBorder="1" applyAlignment="1" applyProtection="1">
      <alignment horizontal="center" vertical="center" wrapText="1"/>
      <protection/>
    </xf>
    <xf numFmtId="0" fontId="3" fillId="34" borderId="0" xfId="0" applyFont="1" applyFill="1" applyAlignment="1" applyProtection="1">
      <alignment horizontal="center" vertical="center" wrapText="1"/>
      <protection/>
    </xf>
    <xf numFmtId="166" fontId="3" fillId="33" borderId="40" xfId="0" applyNumberFormat="1" applyFont="1" applyFill="1" applyBorder="1" applyAlignment="1" applyProtection="1">
      <alignment vertical="center"/>
      <protection/>
    </xf>
    <xf numFmtId="166" fontId="3" fillId="33" borderId="41" xfId="0" applyNumberFormat="1" applyFont="1" applyFill="1" applyBorder="1" applyAlignment="1" applyProtection="1">
      <alignment vertical="center"/>
      <protection/>
    </xf>
    <xf numFmtId="0" fontId="3" fillId="33" borderId="42" xfId="0" applyFont="1" applyFill="1" applyBorder="1" applyAlignment="1" applyProtection="1">
      <alignment vertical="center" wrapText="1"/>
      <protection/>
    </xf>
    <xf numFmtId="166" fontId="3" fillId="33" borderId="11" xfId="0" applyNumberFormat="1" applyFont="1" applyFill="1" applyBorder="1" applyAlignment="1" applyProtection="1">
      <alignment vertical="center"/>
      <protection/>
    </xf>
    <xf numFmtId="166" fontId="3" fillId="30" borderId="38" xfId="0" applyNumberFormat="1" applyFont="1" applyFill="1" applyBorder="1" applyAlignment="1" applyProtection="1">
      <alignment vertical="center"/>
      <protection locked="0"/>
    </xf>
    <xf numFmtId="0" fontId="3" fillId="33" borderId="43" xfId="0" applyFont="1" applyFill="1" applyBorder="1" applyAlignment="1" applyProtection="1">
      <alignment vertical="center" wrapText="1"/>
      <protection/>
    </xf>
    <xf numFmtId="166" fontId="3" fillId="33" borderId="26" xfId="0" applyNumberFormat="1" applyFont="1" applyFill="1" applyBorder="1" applyAlignment="1" applyProtection="1">
      <alignment vertical="center"/>
      <protection/>
    </xf>
    <xf numFmtId="0" fontId="3" fillId="33" borderId="44" xfId="0" applyFont="1" applyFill="1" applyBorder="1" applyAlignment="1" applyProtection="1">
      <alignment vertical="center" wrapText="1"/>
      <protection/>
    </xf>
    <xf numFmtId="0" fontId="3" fillId="33" borderId="22" xfId="0" applyFont="1" applyFill="1" applyBorder="1" applyAlignment="1" applyProtection="1">
      <alignment vertical="center"/>
      <protection/>
    </xf>
    <xf numFmtId="0" fontId="3" fillId="33" borderId="31"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4" fillId="33" borderId="27" xfId="0" applyFont="1" applyFill="1" applyBorder="1" applyAlignment="1" applyProtection="1">
      <alignment/>
      <protection/>
    </xf>
    <xf numFmtId="0" fontId="4" fillId="33" borderId="32" xfId="0" applyFont="1" applyFill="1" applyBorder="1" applyAlignment="1" applyProtection="1">
      <alignment/>
      <protection/>
    </xf>
    <xf numFmtId="0" fontId="4" fillId="33" borderId="28" xfId="0" applyFont="1" applyFill="1" applyBorder="1" applyAlignment="1" applyProtection="1">
      <alignment/>
      <protection/>
    </xf>
    <xf numFmtId="0" fontId="4" fillId="0" borderId="0" xfId="0" applyFont="1" applyAlignment="1" applyProtection="1">
      <alignment/>
      <protection/>
    </xf>
    <xf numFmtId="0" fontId="4" fillId="33" borderId="29" xfId="0" applyFont="1" applyFill="1" applyBorder="1" applyAlignment="1" applyProtection="1">
      <alignment/>
      <protection/>
    </xf>
    <xf numFmtId="0" fontId="4" fillId="33" borderId="30" xfId="0" applyFont="1" applyFill="1" applyBorder="1" applyAlignment="1" applyProtection="1">
      <alignment/>
      <protection/>
    </xf>
    <xf numFmtId="0" fontId="4" fillId="33" borderId="0" xfId="0" applyFont="1" applyFill="1" applyBorder="1" applyAlignment="1" applyProtection="1">
      <alignment/>
      <protection/>
    </xf>
    <xf numFmtId="0" fontId="9" fillId="33" borderId="45" xfId="0" applyFont="1" applyFill="1" applyBorder="1" applyAlignment="1" applyProtection="1">
      <alignment/>
      <protection/>
    </xf>
    <xf numFmtId="0" fontId="4" fillId="33" borderId="46" xfId="0" applyFont="1" applyFill="1" applyBorder="1" applyAlignment="1" applyProtection="1">
      <alignment/>
      <protection/>
    </xf>
    <xf numFmtId="0" fontId="4" fillId="33" borderId="47" xfId="0" applyFont="1" applyFill="1" applyBorder="1" applyAlignment="1" applyProtection="1">
      <alignment/>
      <protection/>
    </xf>
    <xf numFmtId="0" fontId="4" fillId="33" borderId="48" xfId="0" applyFont="1" applyFill="1" applyBorder="1" applyAlignment="1" applyProtection="1">
      <alignment/>
      <protection/>
    </xf>
    <xf numFmtId="0" fontId="4" fillId="33" borderId="49" xfId="0" applyFont="1" applyFill="1" applyBorder="1" applyAlignment="1" applyProtection="1">
      <alignment/>
      <protection/>
    </xf>
    <xf numFmtId="0" fontId="4" fillId="33" borderId="48" xfId="0" applyFont="1" applyFill="1" applyBorder="1" applyAlignment="1" applyProtection="1">
      <alignment wrapText="1"/>
      <protection/>
    </xf>
    <xf numFmtId="0" fontId="4" fillId="33" borderId="37" xfId="0" applyFont="1" applyFill="1" applyBorder="1" applyAlignment="1" applyProtection="1">
      <alignment horizontal="center" vertical="center"/>
      <protection/>
    </xf>
    <xf numFmtId="0" fontId="4" fillId="30" borderId="13" xfId="0" applyFont="1" applyFill="1" applyBorder="1" applyAlignment="1" applyProtection="1">
      <alignment/>
      <protection locked="0"/>
    </xf>
    <xf numFmtId="0" fontId="4" fillId="30" borderId="19" xfId="0" applyFont="1" applyFill="1" applyBorder="1" applyAlignment="1" applyProtection="1">
      <alignment/>
      <protection locked="0"/>
    </xf>
    <xf numFmtId="166" fontId="4" fillId="30" borderId="19" xfId="0" applyNumberFormat="1" applyFont="1" applyFill="1" applyBorder="1" applyAlignment="1" applyProtection="1">
      <alignment/>
      <protection locked="0"/>
    </xf>
    <xf numFmtId="14" fontId="4" fillId="30" borderId="19" xfId="0" applyNumberFormat="1" applyFont="1" applyFill="1" applyBorder="1" applyAlignment="1" applyProtection="1">
      <alignment/>
      <protection locked="0"/>
    </xf>
    <xf numFmtId="10" fontId="4" fillId="30" borderId="19" xfId="0" applyNumberFormat="1" applyFont="1" applyFill="1" applyBorder="1" applyAlignment="1" applyProtection="1">
      <alignment/>
      <protection locked="0"/>
    </xf>
    <xf numFmtId="166" fontId="4" fillId="33" borderId="14" xfId="0" applyNumberFormat="1" applyFont="1" applyFill="1" applyBorder="1" applyAlignment="1" applyProtection="1">
      <alignment/>
      <protection/>
    </xf>
    <xf numFmtId="0" fontId="4" fillId="0" borderId="0" xfId="0" applyFont="1" applyBorder="1" applyAlignment="1" applyProtection="1">
      <alignment/>
      <protection/>
    </xf>
    <xf numFmtId="0" fontId="5" fillId="33" borderId="33" xfId="0" applyFont="1" applyFill="1" applyBorder="1" applyAlignment="1" applyProtection="1">
      <alignment/>
      <protection/>
    </xf>
    <xf numFmtId="0" fontId="5" fillId="36" borderId="34" xfId="0" applyFont="1" applyFill="1" applyBorder="1" applyAlignment="1" applyProtection="1">
      <alignment/>
      <protection/>
    </xf>
    <xf numFmtId="166" fontId="5" fillId="33" borderId="34" xfId="0" applyNumberFormat="1" applyFont="1" applyFill="1" applyBorder="1" applyAlignment="1" applyProtection="1">
      <alignment/>
      <protection/>
    </xf>
    <xf numFmtId="166" fontId="5" fillId="33" borderId="35" xfId="0" applyNumberFormat="1" applyFont="1" applyFill="1" applyBorder="1" applyAlignment="1" applyProtection="1">
      <alignment/>
      <protection/>
    </xf>
    <xf numFmtId="0" fontId="5" fillId="33" borderId="0" xfId="0" applyFont="1" applyFill="1" applyBorder="1" applyAlignment="1" applyProtection="1">
      <alignment/>
      <protection/>
    </xf>
    <xf numFmtId="166" fontId="4" fillId="30" borderId="49" xfId="0" applyNumberFormat="1" applyFont="1" applyFill="1" applyBorder="1" applyAlignment="1" applyProtection="1">
      <alignment/>
      <protection locked="0"/>
    </xf>
    <xf numFmtId="166" fontId="5" fillId="33" borderId="50" xfId="0" applyNumberFormat="1" applyFont="1" applyFill="1" applyBorder="1" applyAlignment="1" applyProtection="1">
      <alignment/>
      <protection/>
    </xf>
    <xf numFmtId="0" fontId="4" fillId="33" borderId="22" xfId="0" applyFont="1" applyFill="1" applyBorder="1" applyAlignment="1" applyProtection="1">
      <alignment/>
      <protection/>
    </xf>
    <xf numFmtId="0" fontId="4" fillId="33" borderId="31" xfId="0" applyFont="1" applyFill="1" applyBorder="1" applyAlignment="1" applyProtection="1">
      <alignment/>
      <protection/>
    </xf>
    <xf numFmtId="0" fontId="4" fillId="33" borderId="23" xfId="0" applyFont="1" applyFill="1" applyBorder="1" applyAlignment="1" applyProtection="1">
      <alignment/>
      <protection/>
    </xf>
    <xf numFmtId="10" fontId="4" fillId="0" borderId="0" xfId="0" applyNumberFormat="1" applyFont="1" applyAlignment="1" applyProtection="1">
      <alignment/>
      <protection/>
    </xf>
    <xf numFmtId="0" fontId="3" fillId="33" borderId="51" xfId="0" applyFont="1" applyFill="1" applyBorder="1" applyAlignment="1" applyProtection="1">
      <alignment vertical="center"/>
      <protection/>
    </xf>
    <xf numFmtId="0" fontId="3" fillId="33" borderId="52" xfId="0" applyFont="1" applyFill="1" applyBorder="1" applyAlignment="1" applyProtection="1">
      <alignment vertical="center"/>
      <protection/>
    </xf>
    <xf numFmtId="3" fontId="3" fillId="33" borderId="52" xfId="0" applyNumberFormat="1" applyFont="1" applyFill="1" applyBorder="1" applyAlignment="1" applyProtection="1">
      <alignment vertical="center" wrapText="1"/>
      <protection/>
    </xf>
    <xf numFmtId="49" fontId="3" fillId="33" borderId="52" xfId="0" applyNumberFormat="1" applyFont="1" applyFill="1" applyBorder="1" applyAlignment="1" applyProtection="1">
      <alignment vertical="center" wrapText="1"/>
      <protection/>
    </xf>
    <xf numFmtId="0" fontId="3" fillId="33" borderId="52" xfId="0" applyFont="1" applyFill="1" applyBorder="1" applyAlignment="1" applyProtection="1">
      <alignment vertical="center" wrapText="1"/>
      <protection/>
    </xf>
    <xf numFmtId="14" fontId="3" fillId="33" borderId="52" xfId="0" applyNumberFormat="1" applyFont="1" applyFill="1" applyBorder="1" applyAlignment="1" applyProtection="1">
      <alignment vertical="center" wrapText="1"/>
      <protection/>
    </xf>
    <xf numFmtId="3" fontId="3" fillId="33" borderId="53" xfId="0" applyNumberFormat="1" applyFont="1" applyFill="1" applyBorder="1" applyAlignment="1" applyProtection="1">
      <alignment vertical="center" wrapText="1"/>
      <protection/>
    </xf>
    <xf numFmtId="0" fontId="73" fillId="33" borderId="0" xfId="0" applyFont="1" applyFill="1" applyBorder="1" applyAlignment="1" applyProtection="1">
      <alignment vertical="center"/>
      <protection locked="0"/>
    </xf>
    <xf numFmtId="0" fontId="52" fillId="33" borderId="0" xfId="0" applyFont="1" applyFill="1" applyBorder="1" applyAlignment="1" quotePrefix="1">
      <alignment horizontal="left" wrapText="1"/>
    </xf>
    <xf numFmtId="0" fontId="4" fillId="30" borderId="26" xfId="0" applyFont="1" applyFill="1" applyBorder="1" applyAlignment="1" applyProtection="1">
      <alignment horizontal="left" vertical="center" indent="1"/>
      <protection locked="0"/>
    </xf>
    <xf numFmtId="0" fontId="4" fillId="33" borderId="48"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33" borderId="49" xfId="0" applyFont="1" applyFill="1" applyBorder="1" applyAlignment="1" applyProtection="1">
      <alignment horizontal="left" wrapText="1"/>
      <protection/>
    </xf>
    <xf numFmtId="0" fontId="4" fillId="37" borderId="0" xfId="0" applyFont="1" applyFill="1" applyAlignment="1">
      <alignment/>
    </xf>
    <xf numFmtId="175" fontId="4" fillId="37" borderId="0" xfId="48" applyNumberFormat="1" applyFont="1" applyFill="1" applyAlignment="1">
      <alignment/>
    </xf>
    <xf numFmtId="0" fontId="4" fillId="37" borderId="0" xfId="65" applyFont="1" applyFill="1" applyBorder="1" applyAlignment="1">
      <alignment vertical="center"/>
      <protection/>
    </xf>
    <xf numFmtId="175" fontId="4" fillId="37" borderId="0" xfId="48" applyNumberFormat="1" applyFont="1" applyFill="1" applyBorder="1" applyAlignment="1">
      <alignment vertical="center"/>
    </xf>
    <xf numFmtId="0" fontId="4" fillId="37" borderId="0" xfId="0" applyFont="1" applyFill="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54" xfId="0" applyFont="1" applyBorder="1" applyAlignment="1">
      <alignment/>
    </xf>
    <xf numFmtId="0" fontId="4" fillId="0" borderId="26" xfId="0" applyFont="1" applyBorder="1" applyAlignment="1">
      <alignment/>
    </xf>
    <xf numFmtId="0" fontId="4" fillId="0" borderId="38" xfId="0" applyFont="1" applyBorder="1" applyAlignment="1">
      <alignment/>
    </xf>
    <xf numFmtId="0" fontId="4" fillId="37" borderId="0" xfId="0" applyFont="1" applyFill="1" applyBorder="1" applyAlignment="1">
      <alignment/>
    </xf>
    <xf numFmtId="0" fontId="4" fillId="0" borderId="55" xfId="0" applyFont="1" applyBorder="1" applyAlignment="1">
      <alignment/>
    </xf>
    <xf numFmtId="0" fontId="4" fillId="0" borderId="36" xfId="0" applyFont="1" applyBorder="1" applyAlignment="1">
      <alignment/>
    </xf>
    <xf numFmtId="0" fontId="4" fillId="0" borderId="56" xfId="0" applyFont="1" applyBorder="1" applyAlignment="1">
      <alignment/>
    </xf>
    <xf numFmtId="175" fontId="5" fillId="0" borderId="33" xfId="48" applyNumberFormat="1" applyFont="1" applyBorder="1" applyAlignment="1">
      <alignment horizontal="center" vertical="center"/>
    </xf>
    <xf numFmtId="175" fontId="5" fillId="35" borderId="34" xfId="48" applyNumberFormat="1" applyFont="1" applyFill="1" applyBorder="1" applyAlignment="1">
      <alignment vertical="center"/>
    </xf>
    <xf numFmtId="175" fontId="5" fillId="0" borderId="34" xfId="48" applyNumberFormat="1" applyFont="1" applyBorder="1" applyAlignment="1">
      <alignment vertical="center"/>
    </xf>
    <xf numFmtId="175" fontId="5" fillId="0" borderId="35" xfId="48" applyNumberFormat="1" applyFont="1" applyBorder="1" applyAlignment="1">
      <alignment vertical="center"/>
    </xf>
    <xf numFmtId="0" fontId="4" fillId="0" borderId="26" xfId="0" applyFont="1" applyBorder="1" applyAlignment="1">
      <alignment horizontal="left" indent="1"/>
    </xf>
    <xf numFmtId="0" fontId="4" fillId="0" borderId="36" xfId="0" applyFont="1" applyBorder="1" applyAlignment="1">
      <alignment horizontal="left" indent="1"/>
    </xf>
    <xf numFmtId="0" fontId="52" fillId="33" borderId="32" xfId="0" applyFont="1" applyFill="1" applyBorder="1" applyAlignment="1">
      <alignment/>
    </xf>
    <xf numFmtId="0" fontId="70" fillId="35" borderId="0" xfId="0" applyFont="1" applyFill="1" applyBorder="1" applyAlignment="1">
      <alignment horizontal="center" vertical="center"/>
    </xf>
    <xf numFmtId="0" fontId="52" fillId="33" borderId="0" xfId="0" applyFont="1" applyFill="1" applyBorder="1" applyAlignment="1">
      <alignment vertical="center"/>
    </xf>
    <xf numFmtId="0" fontId="52" fillId="33" borderId="0" xfId="0" applyFont="1" applyFill="1" applyBorder="1" applyAlignment="1" quotePrefix="1">
      <alignment vertical="center"/>
    </xf>
    <xf numFmtId="0" fontId="4" fillId="33" borderId="22" xfId="0" applyFont="1" applyFill="1" applyBorder="1" applyAlignment="1" applyProtection="1" quotePrefix="1">
      <alignment vertical="center"/>
      <protection/>
    </xf>
    <xf numFmtId="166" fontId="5" fillId="33" borderId="26" xfId="55" applyNumberFormat="1" applyFont="1" applyFill="1" applyBorder="1" applyAlignment="1" applyProtection="1">
      <alignment vertical="center" wrapText="1"/>
      <protection/>
    </xf>
    <xf numFmtId="0" fontId="5" fillId="33" borderId="0" xfId="0" applyFont="1" applyFill="1" applyBorder="1" applyAlignment="1" applyProtection="1">
      <alignment horizontal="center" vertical="center" wrapText="1"/>
      <protection/>
    </xf>
    <xf numFmtId="0" fontId="3" fillId="30" borderId="17" xfId="0" applyFont="1" applyFill="1" applyBorder="1" applyAlignment="1" applyProtection="1">
      <alignment vertical="center"/>
      <protection locked="0"/>
    </xf>
    <xf numFmtId="0" fontId="3" fillId="30" borderId="21" xfId="0" applyFont="1" applyFill="1" applyBorder="1" applyAlignment="1" applyProtection="1">
      <alignment vertical="center"/>
      <protection locked="0"/>
    </xf>
    <xf numFmtId="49" fontId="3" fillId="30" borderId="21" xfId="0" applyNumberFormat="1" applyFont="1" applyFill="1" applyBorder="1" applyAlignment="1" applyProtection="1">
      <alignment horizontal="center" vertical="center" wrapText="1"/>
      <protection locked="0"/>
    </xf>
    <xf numFmtId="0" fontId="3" fillId="30" borderId="21" xfId="0" applyFont="1" applyFill="1" applyBorder="1" applyAlignment="1" applyProtection="1">
      <alignment vertical="center" wrapText="1"/>
      <protection locked="0"/>
    </xf>
    <xf numFmtId="14" fontId="3" fillId="30" borderId="21" xfId="0" applyNumberFormat="1" applyFont="1" applyFill="1" applyBorder="1" applyAlignment="1" applyProtection="1">
      <alignment vertical="center" wrapText="1"/>
      <protection locked="0"/>
    </xf>
    <xf numFmtId="0" fontId="3" fillId="30" borderId="18" xfId="0" applyFont="1" applyFill="1" applyBorder="1" applyAlignment="1" applyProtection="1">
      <alignment vertical="center" wrapText="1"/>
      <protection locked="0"/>
    </xf>
    <xf numFmtId="0" fontId="3" fillId="33" borderId="50" xfId="0"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wrapText="1"/>
      <protection/>
    </xf>
    <xf numFmtId="0" fontId="3" fillId="30" borderId="17" xfId="0" applyFont="1" applyFill="1" applyBorder="1" applyAlignment="1" applyProtection="1" quotePrefix="1">
      <alignment vertical="center"/>
      <protection locked="0"/>
    </xf>
    <xf numFmtId="3" fontId="3" fillId="30" borderId="21" xfId="0" applyNumberFormat="1" applyFont="1" applyFill="1" applyBorder="1" applyAlignment="1" applyProtection="1">
      <alignment vertical="center" wrapText="1"/>
      <protection locked="0"/>
    </xf>
    <xf numFmtId="3" fontId="3" fillId="30" borderId="18" xfId="0" applyNumberFormat="1" applyFont="1" applyFill="1" applyBorder="1" applyAlignment="1" applyProtection="1">
      <alignment vertical="center" wrapText="1"/>
      <protection locked="0"/>
    </xf>
    <xf numFmtId="49" fontId="3" fillId="33" borderId="52" xfId="0" applyNumberFormat="1" applyFont="1" applyFill="1" applyBorder="1" applyAlignment="1" applyProtection="1">
      <alignment horizontal="center" vertical="center" wrapText="1"/>
      <protection/>
    </xf>
    <xf numFmtId="0" fontId="3" fillId="33" borderId="53" xfId="0" applyFont="1" applyFill="1" applyBorder="1" applyAlignment="1" applyProtection="1">
      <alignment vertical="center" wrapText="1"/>
      <protection/>
    </xf>
    <xf numFmtId="0" fontId="73" fillId="33" borderId="0" xfId="0" applyFont="1" applyFill="1" applyBorder="1" applyAlignment="1" applyProtection="1">
      <alignment vertical="center"/>
      <protection/>
    </xf>
    <xf numFmtId="0" fontId="3" fillId="33" borderId="0" xfId="0" applyFont="1" applyFill="1" applyAlignment="1">
      <alignment/>
    </xf>
    <xf numFmtId="0" fontId="3" fillId="33" borderId="30" xfId="0" applyFont="1" applyFill="1" applyBorder="1" applyAlignment="1">
      <alignment/>
    </xf>
    <xf numFmtId="0" fontId="3" fillId="0" borderId="0" xfId="0" applyFont="1" applyAlignment="1">
      <alignment/>
    </xf>
    <xf numFmtId="0" fontId="4" fillId="0" borderId="0" xfId="0" applyFont="1" applyAlignment="1" quotePrefix="1">
      <alignment/>
    </xf>
    <xf numFmtId="0" fontId="4" fillId="0" borderId="37" xfId="0" applyFont="1" applyBorder="1" applyAlignment="1">
      <alignment horizontal="center" vertical="center" wrapText="1"/>
    </xf>
    <xf numFmtId="9" fontId="4" fillId="0" borderId="40" xfId="62" applyFont="1" applyBorder="1" applyAlignment="1">
      <alignment/>
    </xf>
    <xf numFmtId="9" fontId="4" fillId="0" borderId="26" xfId="62" applyFont="1" applyBorder="1" applyAlignment="1">
      <alignment/>
    </xf>
    <xf numFmtId="9" fontId="4" fillId="0" borderId="37" xfId="62" applyFont="1" applyBorder="1" applyAlignment="1">
      <alignment/>
    </xf>
    <xf numFmtId="9" fontId="4" fillId="0" borderId="34" xfId="62" applyFont="1" applyBorder="1" applyAlignment="1">
      <alignment/>
    </xf>
    <xf numFmtId="0" fontId="4" fillId="37" borderId="58" xfId="0" applyFont="1" applyFill="1" applyBorder="1" applyAlignment="1">
      <alignment/>
    </xf>
    <xf numFmtId="9" fontId="4" fillId="0" borderId="24" xfId="62" applyFont="1" applyBorder="1" applyAlignment="1">
      <alignment/>
    </xf>
    <xf numFmtId="0" fontId="52" fillId="33" borderId="0" xfId="0" applyFont="1" applyFill="1" applyBorder="1" applyAlignment="1" quotePrefix="1">
      <alignment horizontal="left" wrapText="1"/>
    </xf>
    <xf numFmtId="49" fontId="71" fillId="35" borderId="0" xfId="0" applyNumberFormat="1" applyFont="1" applyFill="1" applyBorder="1" applyAlignment="1" applyProtection="1">
      <alignment vertical="center"/>
      <protection/>
    </xf>
    <xf numFmtId="49" fontId="4" fillId="33" borderId="0" xfId="0" applyNumberFormat="1" applyFont="1" applyFill="1" applyBorder="1" applyAlignment="1" applyProtection="1" quotePrefix="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left" vertical="center" indent="2"/>
      <protection/>
    </xf>
    <xf numFmtId="49" fontId="52" fillId="33" borderId="0" xfId="0" applyNumberFormat="1" applyFont="1" applyFill="1" applyBorder="1" applyAlignment="1" quotePrefix="1">
      <alignment/>
    </xf>
    <xf numFmtId="49" fontId="52" fillId="33" borderId="0" xfId="0" applyNumberFormat="1" applyFont="1" applyFill="1" applyBorder="1" applyAlignment="1">
      <alignment/>
    </xf>
    <xf numFmtId="49" fontId="72" fillId="33" borderId="0" xfId="0" applyNumberFormat="1" applyFont="1" applyFill="1" applyBorder="1" applyAlignment="1">
      <alignment/>
    </xf>
    <xf numFmtId="49" fontId="52" fillId="33" borderId="0" xfId="0" applyNumberFormat="1" applyFont="1" applyFill="1" applyBorder="1" applyAlignment="1">
      <alignment horizontal="left" wrapText="1"/>
    </xf>
    <xf numFmtId="49" fontId="4" fillId="33" borderId="0" xfId="0" applyNumberFormat="1" applyFont="1" applyFill="1" applyBorder="1" applyAlignment="1">
      <alignment/>
    </xf>
    <xf numFmtId="0" fontId="52" fillId="33" borderId="0" xfId="0" applyFont="1" applyFill="1" applyBorder="1" applyAlignment="1" quotePrefix="1">
      <alignment horizontal="left" wrapText="1"/>
    </xf>
    <xf numFmtId="0" fontId="74" fillId="33" borderId="32" xfId="0" applyFont="1" applyFill="1" applyBorder="1" applyAlignment="1">
      <alignment/>
    </xf>
    <xf numFmtId="0" fontId="75" fillId="33" borderId="29" xfId="0" applyFont="1" applyFill="1" applyBorder="1" applyAlignment="1">
      <alignment/>
    </xf>
    <xf numFmtId="0" fontId="76" fillId="33" borderId="0" xfId="0" applyFont="1" applyFill="1" applyBorder="1" applyAlignment="1">
      <alignment/>
    </xf>
    <xf numFmtId="0" fontId="76" fillId="33" borderId="30" xfId="0" applyFont="1" applyFill="1" applyBorder="1" applyAlignment="1">
      <alignment/>
    </xf>
    <xf numFmtId="0" fontId="72" fillId="33" borderId="30" xfId="0" applyFont="1" applyFill="1" applyBorder="1" applyAlignment="1">
      <alignment/>
    </xf>
    <xf numFmtId="0" fontId="4" fillId="33" borderId="29" xfId="0" applyFont="1" applyFill="1" applyBorder="1" applyAlignment="1">
      <alignment/>
    </xf>
    <xf numFmtId="0" fontId="52" fillId="33" borderId="30" xfId="0" applyFont="1" applyFill="1" applyBorder="1" applyAlignment="1">
      <alignment/>
    </xf>
    <xf numFmtId="0" fontId="69" fillId="38" borderId="59" xfId="0" applyFont="1" applyFill="1" applyBorder="1" applyAlignment="1">
      <alignment horizontal="center"/>
    </xf>
    <xf numFmtId="0" fontId="69" fillId="38" borderId="58" xfId="0" applyFont="1" applyFill="1" applyBorder="1" applyAlignment="1">
      <alignment horizontal="center"/>
    </xf>
    <xf numFmtId="0" fontId="69" fillId="38" borderId="60" xfId="0" applyFont="1" applyFill="1" applyBorder="1" applyAlignment="1">
      <alignment horizontal="center"/>
    </xf>
    <xf numFmtId="0" fontId="52" fillId="33" borderId="61" xfId="0" applyFont="1" applyFill="1" applyBorder="1" applyAlignment="1">
      <alignment horizontal="left" vertical="center" indent="1"/>
    </xf>
    <xf numFmtId="0" fontId="52" fillId="33" borderId="62" xfId="0" applyFont="1" applyFill="1" applyBorder="1" applyAlignment="1">
      <alignment horizontal="left" vertical="center" indent="1"/>
    </xf>
    <xf numFmtId="0" fontId="52" fillId="38" borderId="62" xfId="0" applyFont="1" applyFill="1" applyBorder="1" applyAlignment="1">
      <alignment horizontal="left" vertical="center" indent="1"/>
    </xf>
    <xf numFmtId="0" fontId="52" fillId="38" borderId="63" xfId="0" applyFont="1" applyFill="1" applyBorder="1" applyAlignment="1">
      <alignment horizontal="left" vertical="center" wrapText="1" indent="1"/>
    </xf>
    <xf numFmtId="0" fontId="52" fillId="33" borderId="64" xfId="0" applyFont="1" applyFill="1" applyBorder="1" applyAlignment="1">
      <alignment horizontal="left" vertical="center" wrapText="1" indent="1"/>
    </xf>
    <xf numFmtId="0" fontId="52" fillId="33" borderId="65" xfId="0" applyFont="1" applyFill="1" applyBorder="1" applyAlignment="1">
      <alignment horizontal="left" vertical="center" indent="1"/>
    </xf>
    <xf numFmtId="0" fontId="52" fillId="33" borderId="63" xfId="0" applyFont="1" applyFill="1" applyBorder="1" applyAlignment="1">
      <alignment horizontal="left" vertical="center" indent="1"/>
    </xf>
    <xf numFmtId="0" fontId="52" fillId="38" borderId="63" xfId="0" applyFont="1" applyFill="1" applyBorder="1" applyAlignment="1" applyProtection="1">
      <alignment horizontal="left" vertical="center" wrapText="1" indent="1"/>
      <protection locked="0"/>
    </xf>
    <xf numFmtId="0" fontId="52" fillId="33" borderId="66" xfId="0" applyFont="1" applyFill="1" applyBorder="1" applyAlignment="1">
      <alignment horizontal="left" vertical="center" wrapText="1" indent="1"/>
    </xf>
    <xf numFmtId="0" fontId="52" fillId="33" borderId="63" xfId="0" applyFont="1" applyFill="1" applyBorder="1" applyAlignment="1">
      <alignment horizontal="left" vertical="center" wrapText="1" indent="1"/>
    </xf>
    <xf numFmtId="14" fontId="52" fillId="38" borderId="63" xfId="0" applyNumberFormat="1" applyFont="1" applyFill="1" applyBorder="1" applyAlignment="1">
      <alignment horizontal="left" vertical="center" indent="1"/>
    </xf>
    <xf numFmtId="0" fontId="52" fillId="38" borderId="63" xfId="0" applyFont="1" applyFill="1" applyBorder="1" applyAlignment="1">
      <alignment horizontal="left" vertical="center" indent="1"/>
    </xf>
    <xf numFmtId="0" fontId="52" fillId="33" borderId="66" xfId="0" applyFont="1" applyFill="1" applyBorder="1" applyAlignment="1">
      <alignment horizontal="left" vertical="center" indent="1"/>
    </xf>
    <xf numFmtId="1" fontId="52" fillId="38" borderId="63" xfId="0" applyNumberFormat="1" applyFont="1" applyFill="1" applyBorder="1" applyAlignment="1">
      <alignment horizontal="left" vertical="center" indent="1"/>
    </xf>
    <xf numFmtId="0" fontId="52" fillId="33" borderId="65" xfId="0" applyFont="1" applyFill="1" applyBorder="1" applyAlignment="1">
      <alignment horizontal="left" vertical="center" wrapText="1" indent="1"/>
    </xf>
    <xf numFmtId="0" fontId="52" fillId="38" borderId="63" xfId="0" applyNumberFormat="1" applyFont="1" applyFill="1" applyBorder="1" applyAlignment="1">
      <alignment horizontal="left" vertical="center" indent="1"/>
    </xf>
    <xf numFmtId="166" fontId="52" fillId="38" borderId="63" xfId="0" applyNumberFormat="1" applyFont="1" applyFill="1" applyBorder="1" applyAlignment="1">
      <alignment horizontal="left" vertical="center" indent="1"/>
    </xf>
    <xf numFmtId="0" fontId="52" fillId="33" borderId="67" xfId="0" applyFont="1" applyFill="1" applyBorder="1" applyAlignment="1">
      <alignment horizontal="left" vertical="center" wrapText="1" indent="1"/>
    </xf>
    <xf numFmtId="0" fontId="52" fillId="33" borderId="46" xfId="0" applyFont="1" applyFill="1" applyBorder="1" applyAlignment="1">
      <alignment horizontal="left" vertical="center" indent="1"/>
    </xf>
    <xf numFmtId="166" fontId="52" fillId="38" borderId="46" xfId="0" applyNumberFormat="1" applyFont="1" applyFill="1" applyBorder="1" applyAlignment="1">
      <alignment horizontal="left" vertical="center" indent="1"/>
    </xf>
    <xf numFmtId="176" fontId="52" fillId="38" borderId="46" xfId="62" applyNumberFormat="1" applyFont="1" applyFill="1" applyBorder="1" applyAlignment="1">
      <alignment horizontal="left" vertical="center" indent="1"/>
    </xf>
    <xf numFmtId="0" fontId="52" fillId="33" borderId="68" xfId="0" applyFont="1" applyFill="1" applyBorder="1" applyAlignment="1">
      <alignment horizontal="left" vertical="center" wrapText="1" indent="1"/>
    </xf>
    <xf numFmtId="0" fontId="52" fillId="33" borderId="69" xfId="0" applyFont="1" applyFill="1" applyBorder="1" applyAlignment="1">
      <alignment horizontal="left" vertical="center" wrapText="1" indent="1"/>
    </xf>
    <xf numFmtId="0" fontId="52" fillId="33" borderId="70" xfId="0" applyFont="1" applyFill="1" applyBorder="1" applyAlignment="1">
      <alignment horizontal="left" vertical="center" wrapText="1" indent="1"/>
    </xf>
    <xf numFmtId="7" fontId="52" fillId="33" borderId="70" xfId="0" applyNumberFormat="1" applyFont="1" applyFill="1" applyBorder="1" applyAlignment="1">
      <alignment horizontal="left" vertical="center" indent="1"/>
    </xf>
    <xf numFmtId="4" fontId="52" fillId="33" borderId="46" xfId="0" applyNumberFormat="1" applyFont="1" applyFill="1" applyBorder="1" applyAlignment="1">
      <alignment horizontal="left" vertical="center" indent="1"/>
    </xf>
    <xf numFmtId="0" fontId="52" fillId="33" borderId="71" xfId="0" applyFont="1" applyFill="1" applyBorder="1" applyAlignment="1">
      <alignment horizontal="left" vertical="center" wrapText="1" indent="1"/>
    </xf>
    <xf numFmtId="0" fontId="52" fillId="33" borderId="22" xfId="0" applyFont="1" applyFill="1" applyBorder="1" applyAlignment="1">
      <alignment/>
    </xf>
    <xf numFmtId="0" fontId="52" fillId="33" borderId="58" xfId="0" applyFont="1" applyFill="1" applyBorder="1" applyAlignment="1">
      <alignment/>
    </xf>
    <xf numFmtId="0" fontId="52" fillId="33" borderId="23" xfId="0" applyFont="1" applyFill="1" applyBorder="1" applyAlignment="1">
      <alignment/>
    </xf>
    <xf numFmtId="0" fontId="72" fillId="0" borderId="0" xfId="0" applyFont="1" applyAlignment="1">
      <alignment/>
    </xf>
    <xf numFmtId="0" fontId="52" fillId="33" borderId="72" xfId="0" applyFont="1" applyFill="1" applyBorder="1" applyAlignment="1">
      <alignment horizontal="left" vertical="center" indent="1"/>
    </xf>
    <xf numFmtId="0" fontId="52" fillId="33" borderId="72" xfId="0" applyFont="1" applyFill="1" applyBorder="1" applyAlignment="1">
      <alignment horizontal="left" vertical="center" wrapText="1" indent="1"/>
    </xf>
    <xf numFmtId="49" fontId="4" fillId="33" borderId="0" xfId="0" applyNumberFormat="1" applyFont="1" applyFill="1" applyBorder="1" applyAlignment="1" applyProtection="1" quotePrefix="1">
      <alignment vertical="center" wrapText="1"/>
      <protection/>
    </xf>
    <xf numFmtId="49" fontId="4" fillId="33" borderId="0" xfId="0" applyNumberFormat="1" applyFont="1" applyFill="1" applyBorder="1" applyAlignment="1" applyProtection="1" quotePrefix="1">
      <alignment vertical="center"/>
      <protection/>
    </xf>
    <xf numFmtId="49" fontId="52" fillId="33" borderId="0" xfId="0" applyNumberFormat="1" applyFont="1" applyFill="1" applyBorder="1" applyAlignment="1">
      <alignment wrapText="1"/>
    </xf>
    <xf numFmtId="0" fontId="4" fillId="33" borderId="32" xfId="0" applyFont="1" applyFill="1" applyBorder="1" applyAlignment="1">
      <alignment/>
    </xf>
    <xf numFmtId="0" fontId="52" fillId="33" borderId="0" xfId="0" applyFont="1" applyFill="1" applyBorder="1" applyAlignment="1" quotePrefix="1">
      <alignment horizontal="left" wrapText="1"/>
    </xf>
    <xf numFmtId="49" fontId="52" fillId="33" borderId="0" xfId="0" applyNumberFormat="1" applyFont="1" applyFill="1" applyBorder="1" applyAlignment="1" quotePrefix="1">
      <alignment horizontal="left" vertical="top" wrapText="1"/>
    </xf>
    <xf numFmtId="49" fontId="52" fillId="33" borderId="0" xfId="0" applyNumberFormat="1" applyFont="1" applyFill="1" applyBorder="1" applyAlignment="1">
      <alignment horizontal="left" wrapText="1"/>
    </xf>
    <xf numFmtId="49" fontId="52" fillId="33" borderId="0" xfId="0" applyNumberFormat="1" applyFont="1" applyFill="1" applyAlignment="1">
      <alignment horizontal="left" wrapText="1"/>
    </xf>
    <xf numFmtId="49" fontId="4" fillId="33" borderId="0" xfId="0" applyNumberFormat="1" applyFont="1" applyFill="1" applyBorder="1" applyAlignment="1" applyProtection="1">
      <alignment horizontal="left" vertical="center" wrapText="1" indent="2"/>
      <protection/>
    </xf>
    <xf numFmtId="49" fontId="18"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0" fontId="69" fillId="33" borderId="0" xfId="0" applyFont="1" applyFill="1" applyBorder="1" applyAlignment="1" quotePrefix="1">
      <alignment horizontal="left" vertical="center" wrapText="1"/>
    </xf>
    <xf numFmtId="49" fontId="4" fillId="33" borderId="0" xfId="0" applyNumberFormat="1" applyFont="1" applyFill="1" applyBorder="1" applyAlignment="1" quotePrefix="1">
      <alignment horizontal="left" wrapText="1"/>
    </xf>
    <xf numFmtId="0" fontId="70" fillId="35"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wrapText="1"/>
      <protection/>
    </xf>
    <xf numFmtId="49" fontId="52" fillId="33" borderId="0" xfId="0" applyNumberFormat="1" applyFont="1" applyFill="1" applyBorder="1" applyAlignment="1" quotePrefix="1">
      <alignment horizontal="left" wrapText="1"/>
    </xf>
    <xf numFmtId="49" fontId="4" fillId="33" borderId="0" xfId="0" applyNumberFormat="1" applyFont="1" applyFill="1" applyBorder="1" applyAlignment="1">
      <alignment horizontal="left" wrapText="1"/>
    </xf>
    <xf numFmtId="49" fontId="52" fillId="33" borderId="0" xfId="0" applyNumberFormat="1" applyFont="1" applyFill="1" applyBorder="1" applyAlignment="1" quotePrefix="1">
      <alignment horizontal="left" vertical="center" wrapText="1"/>
    </xf>
    <xf numFmtId="0" fontId="52" fillId="33" borderId="0" xfId="0" applyFont="1" applyFill="1" applyBorder="1" applyAlignment="1">
      <alignment horizontal="left" vertical="center" wrapText="1"/>
    </xf>
    <xf numFmtId="49" fontId="4" fillId="33" borderId="0" xfId="0" applyNumberFormat="1" applyFont="1" applyFill="1" applyBorder="1" applyAlignment="1" quotePrefix="1">
      <alignment horizontal="left" vertical="center" wrapText="1"/>
    </xf>
    <xf numFmtId="0" fontId="77" fillId="33" borderId="73" xfId="0" applyFont="1" applyFill="1" applyBorder="1" applyAlignment="1" quotePrefix="1">
      <alignment horizontal="left" vertical="top" wrapText="1"/>
    </xf>
    <xf numFmtId="0" fontId="77" fillId="33" borderId="74" xfId="0" applyFont="1" applyFill="1" applyBorder="1" applyAlignment="1" quotePrefix="1">
      <alignment horizontal="left" vertical="top" wrapText="1"/>
    </xf>
    <xf numFmtId="0" fontId="77" fillId="33" borderId="75" xfId="0" applyFont="1" applyFill="1" applyBorder="1" applyAlignment="1" quotePrefix="1">
      <alignment horizontal="left" vertical="top" wrapText="1"/>
    </xf>
    <xf numFmtId="0" fontId="78" fillId="35" borderId="0" xfId="0" applyFont="1" applyFill="1" applyBorder="1" applyAlignment="1" applyProtection="1">
      <alignment horizontal="center" vertical="center" wrapText="1"/>
      <protection/>
    </xf>
    <xf numFmtId="49" fontId="18" fillId="33" borderId="0" xfId="0" applyNumberFormat="1" applyFont="1" applyFill="1" applyBorder="1" applyAlignment="1" applyProtection="1">
      <alignment horizontal="left" wrapText="1"/>
      <protection/>
    </xf>
    <xf numFmtId="49" fontId="71" fillId="35" borderId="0" xfId="0" applyNumberFormat="1" applyFont="1" applyFill="1" applyBorder="1" applyAlignment="1" applyProtection="1">
      <alignment horizontal="left" vertical="center"/>
      <protection/>
    </xf>
    <xf numFmtId="0" fontId="78" fillId="35" borderId="29" xfId="0" applyFont="1" applyFill="1" applyBorder="1" applyAlignment="1">
      <alignment horizontal="center" vertical="center"/>
    </xf>
    <xf numFmtId="0" fontId="78" fillId="35" borderId="0" xfId="0" applyFont="1" applyFill="1" applyBorder="1" applyAlignment="1">
      <alignment horizontal="center" vertical="center"/>
    </xf>
    <xf numFmtId="0" fontId="4" fillId="30" borderId="26" xfId="0" applyFont="1" applyFill="1" applyBorder="1" applyAlignment="1" applyProtection="1">
      <alignment horizontal="left" vertical="center" indent="1"/>
      <protection locked="0"/>
    </xf>
    <xf numFmtId="0" fontId="78" fillId="35" borderId="0" xfId="0" applyFont="1" applyFill="1" applyBorder="1" applyAlignment="1" applyProtection="1">
      <alignment horizontal="center" vertical="center"/>
      <protection/>
    </xf>
    <xf numFmtId="0" fontId="3" fillId="33" borderId="0" xfId="0" applyFont="1" applyFill="1" applyAlignment="1">
      <alignment horizontal="left" wrapText="1"/>
    </xf>
    <xf numFmtId="0" fontId="8" fillId="0" borderId="15" xfId="0" applyFont="1" applyBorder="1" applyAlignment="1">
      <alignment horizontal="left" wrapText="1"/>
    </xf>
    <xf numFmtId="0" fontId="8" fillId="0" borderId="13" xfId="0" applyFont="1" applyBorder="1" applyAlignment="1">
      <alignment horizontal="left" wrapText="1"/>
    </xf>
    <xf numFmtId="0" fontId="5" fillId="33" borderId="32" xfId="54" applyFont="1" applyFill="1" applyBorder="1" applyAlignment="1" applyProtection="1">
      <alignment horizontal="left" vertical="center" wrapText="1"/>
      <protection/>
    </xf>
    <xf numFmtId="0" fontId="5" fillId="33" borderId="26" xfId="54" applyFont="1" applyFill="1" applyBorder="1" applyAlignment="1" applyProtection="1">
      <alignment horizontal="center" vertical="center" wrapText="1"/>
      <protection/>
    </xf>
    <xf numFmtId="0" fontId="78" fillId="35" borderId="0" xfId="54" applyFont="1" applyFill="1" applyBorder="1" applyAlignment="1" applyProtection="1">
      <alignment horizontal="center" vertical="center"/>
      <protection/>
    </xf>
    <xf numFmtId="0" fontId="5" fillId="33" borderId="26" xfId="54" applyFont="1" applyFill="1" applyBorder="1" applyAlignment="1" applyProtection="1">
      <alignment horizontal="left" vertical="center" indent="1"/>
      <protection/>
    </xf>
    <xf numFmtId="0" fontId="4" fillId="33" borderId="26" xfId="54" applyFont="1" applyFill="1" applyBorder="1" applyAlignment="1" applyProtection="1">
      <alignment horizontal="left" vertical="center" indent="1"/>
      <protection/>
    </xf>
    <xf numFmtId="167" fontId="4" fillId="33" borderId="26" xfId="54" applyNumberFormat="1" applyFont="1" applyFill="1" applyBorder="1" applyAlignment="1" applyProtection="1">
      <alignment horizontal="left" vertical="center" indent="1"/>
      <protection/>
    </xf>
    <xf numFmtId="0" fontId="8" fillId="33" borderId="0" xfId="59" applyFont="1" applyFill="1" applyBorder="1" applyAlignment="1" applyProtection="1">
      <alignment horizontal="left" vertical="center" wrapText="1"/>
      <protection/>
    </xf>
    <xf numFmtId="0" fontId="16" fillId="33" borderId="26" xfId="54" applyFont="1" applyFill="1" applyBorder="1" applyAlignment="1" applyProtection="1">
      <alignment horizontal="left" vertical="center" indent="1"/>
      <protection/>
    </xf>
    <xf numFmtId="0" fontId="15" fillId="33" borderId="26" xfId="54" applyFont="1" applyFill="1" applyBorder="1" applyAlignment="1" applyProtection="1">
      <alignment horizontal="left" vertical="center"/>
      <protection/>
    </xf>
    <xf numFmtId="167" fontId="15" fillId="33" borderId="26" xfId="54" applyNumberFormat="1" applyFont="1" applyFill="1" applyBorder="1" applyAlignment="1" applyProtection="1">
      <alignment horizontal="left" vertical="center"/>
      <protection/>
    </xf>
    <xf numFmtId="0" fontId="16" fillId="33" borderId="43" xfId="54" applyFont="1" applyFill="1" applyBorder="1" applyAlignment="1" applyProtection="1">
      <alignment horizontal="left" vertical="center" indent="1"/>
      <protection/>
    </xf>
    <xf numFmtId="0" fontId="16" fillId="33" borderId="76" xfId="54" applyFont="1" applyFill="1" applyBorder="1" applyAlignment="1" applyProtection="1">
      <alignment horizontal="left" vertical="center" indent="1"/>
      <protection/>
    </xf>
    <xf numFmtId="0" fontId="15" fillId="33" borderId="43" xfId="54" applyFont="1" applyFill="1" applyBorder="1" applyAlignment="1" applyProtection="1">
      <alignment horizontal="left" vertical="center"/>
      <protection/>
    </xf>
    <xf numFmtId="0" fontId="15" fillId="33" borderId="63" xfId="54" applyFont="1" applyFill="1" applyBorder="1" applyAlignment="1" applyProtection="1">
      <alignment horizontal="left" vertical="center"/>
      <protection/>
    </xf>
    <xf numFmtId="0" fontId="15" fillId="33" borderId="76" xfId="54" applyFont="1" applyFill="1" applyBorder="1" applyAlignment="1" applyProtection="1">
      <alignment horizontal="left" vertical="center"/>
      <protection/>
    </xf>
    <xf numFmtId="0" fontId="3" fillId="33" borderId="10"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77"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protection/>
    </xf>
    <xf numFmtId="0" fontId="4" fillId="33" borderId="79"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63" xfId="0" applyFont="1" applyFill="1" applyBorder="1" applyAlignment="1" applyProtection="1">
      <alignment horizontal="center" vertical="center"/>
      <protection/>
    </xf>
    <xf numFmtId="0" fontId="4" fillId="33" borderId="76"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48"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33" borderId="49" xfId="0" applyFont="1" applyFill="1" applyBorder="1" applyAlignment="1" applyProtection="1">
      <alignment horizontal="left" wrapText="1"/>
      <protection/>
    </xf>
    <xf numFmtId="0" fontId="5" fillId="33" borderId="8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59" xfId="0" applyFont="1" applyFill="1" applyBorder="1" applyAlignment="1" applyProtection="1">
      <alignment horizontal="left"/>
      <protection/>
    </xf>
    <xf numFmtId="0" fontId="5" fillId="33" borderId="60" xfId="0" applyFont="1" applyFill="1" applyBorder="1" applyAlignment="1" applyProtection="1">
      <alignment horizontal="left"/>
      <protection/>
    </xf>
    <xf numFmtId="0" fontId="5" fillId="33" borderId="78" xfId="0" applyFont="1" applyFill="1" applyBorder="1" applyAlignment="1" applyProtection="1">
      <alignment horizontal="center" vertical="center" wrapText="1"/>
      <protection/>
    </xf>
    <xf numFmtId="0" fontId="5" fillId="33" borderId="76" xfId="0" applyFont="1" applyFill="1" applyBorder="1" applyAlignment="1" applyProtection="1">
      <alignment horizontal="center" vertical="center" wrapText="1"/>
      <protection/>
    </xf>
    <xf numFmtId="0" fontId="5" fillId="33" borderId="8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4" fillId="33" borderId="82" xfId="0" applyFont="1" applyFill="1" applyBorder="1" applyAlignment="1" applyProtection="1">
      <alignment horizontal="left" wrapText="1"/>
      <protection/>
    </xf>
    <xf numFmtId="0" fontId="4" fillId="33" borderId="83" xfId="0" applyFont="1" applyFill="1" applyBorder="1" applyAlignment="1" applyProtection="1">
      <alignment horizontal="left" wrapText="1"/>
      <protection/>
    </xf>
    <xf numFmtId="0" fontId="4" fillId="33" borderId="84" xfId="0" applyFont="1" applyFill="1" applyBorder="1" applyAlignment="1" applyProtection="1">
      <alignment horizontal="left" wrapText="1"/>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0" borderId="85" xfId="0" applyFont="1" applyFill="1" applyBorder="1" applyAlignment="1" applyProtection="1">
      <alignment horizontal="center"/>
      <protection locked="0"/>
    </xf>
    <xf numFmtId="0" fontId="4" fillId="30" borderId="86" xfId="0" applyFont="1" applyFill="1" applyBorder="1" applyAlignment="1" applyProtection="1">
      <alignment horizontal="center"/>
      <protection locked="0"/>
    </xf>
    <xf numFmtId="0" fontId="4" fillId="33" borderId="3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54"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wrapText="1"/>
      <protection/>
    </xf>
    <xf numFmtId="0" fontId="5" fillId="33" borderId="77" xfId="0" applyFont="1" applyFill="1" applyBorder="1" applyAlignment="1" applyProtection="1">
      <alignment horizontal="center" vertical="center" wrapText="1"/>
      <protection/>
    </xf>
    <xf numFmtId="0" fontId="5" fillId="33" borderId="39" xfId="0" applyFont="1" applyFill="1" applyBorder="1" applyAlignment="1" applyProtection="1">
      <alignment horizontal="center" vertical="center" wrapText="1"/>
      <protection/>
    </xf>
    <xf numFmtId="0" fontId="5" fillId="33" borderId="85"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87" xfId="0" applyFont="1" applyFill="1" applyBorder="1" applyAlignment="1" applyProtection="1">
      <alignment horizontal="center" vertical="center" wrapText="1"/>
      <protection/>
    </xf>
    <xf numFmtId="0" fontId="4" fillId="30" borderId="13" xfId="0" applyFont="1" applyFill="1" applyBorder="1" applyAlignment="1" applyProtection="1">
      <alignment horizontal="center"/>
      <protection locked="0"/>
    </xf>
    <xf numFmtId="0" fontId="4" fillId="30" borderId="14" xfId="0" applyFont="1" applyFill="1" applyBorder="1" applyAlignment="1" applyProtection="1">
      <alignment horizontal="center"/>
      <protection locked="0"/>
    </xf>
    <xf numFmtId="0" fontId="4" fillId="33" borderId="26"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78" fillId="35" borderId="0" xfId="65" applyFont="1" applyFill="1" applyBorder="1" applyAlignment="1">
      <alignment horizontal="center" vertical="center"/>
      <protection/>
    </xf>
    <xf numFmtId="0" fontId="4" fillId="0" borderId="8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0"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8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2" xfId="65" applyFont="1" applyBorder="1" applyAlignment="1">
      <alignment horizontal="center" vertical="center" wrapText="1"/>
      <protection/>
    </xf>
    <xf numFmtId="0" fontId="4" fillId="0" borderId="62" xfId="65" applyFont="1" applyBorder="1" applyAlignment="1">
      <alignment horizontal="center" vertical="center" wrapText="1"/>
      <protection/>
    </xf>
    <xf numFmtId="0" fontId="4" fillId="0" borderId="78" xfId="65" applyFont="1" applyBorder="1" applyAlignment="1">
      <alignment horizontal="center" vertical="center" wrapText="1"/>
      <protection/>
    </xf>
    <xf numFmtId="0" fontId="4" fillId="0" borderId="8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76" xfId="0" applyFont="1" applyBorder="1" applyAlignment="1">
      <alignment horizontal="center" vertical="center" wrapText="1"/>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_Modèle EPRD synthetique 2" xfId="52"/>
    <cellStyle name="Normal_PAGE24" xfId="53"/>
    <cellStyle name="Normal_PAGE27" xfId="54"/>
    <cellStyle name="Normal_PAGE28" xfId="55"/>
    <cellStyle name="Normal_PAGE29" xfId="56"/>
    <cellStyle name="Normal_PAGE30" xfId="57"/>
    <cellStyle name="Normal_PAGE31" xfId="58"/>
    <cellStyle name="Normal_PAGE32" xfId="59"/>
    <cellStyle name="Normal_PAGE33" xfId="60"/>
    <cellStyle name="Note" xfId="61"/>
    <cellStyle name="Percent" xfId="62"/>
    <cellStyle name="Satisfaisant" xfId="63"/>
    <cellStyle name="Sortie" xfId="64"/>
    <cellStyle name="TableStyleLight1" xfId="65"/>
    <cellStyle name="Texte explicatif" xfId="66"/>
    <cellStyle name="Titre" xfId="67"/>
    <cellStyle name="Titre 1" xfId="68"/>
    <cellStyle name="Titre 2" xfId="69"/>
    <cellStyle name="Titre 3" xfId="70"/>
    <cellStyle name="Titre 4" xfId="71"/>
    <cellStyle name="Total" xfId="72"/>
    <cellStyle name="Vérification" xfId="73"/>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hyperlink" Target="#AIDE_REPERE2" /><Relationship Id="rId6" Type="http://schemas.openxmlformats.org/officeDocument/2006/relationships/hyperlink" Target="#AIDE_REPERE2"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3" /><Relationship Id="rId10" Type="http://schemas.openxmlformats.org/officeDocument/2006/relationships/hyperlink" Target="#AIDE_REPERE3" /><Relationship Id="rId11" Type="http://schemas.openxmlformats.org/officeDocument/2006/relationships/hyperlink" Target="#AIDE_REPERE4" /><Relationship Id="rId12" Type="http://schemas.openxmlformats.org/officeDocument/2006/relationships/hyperlink" Target="#AIDE_REPERE4"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5" /><Relationship Id="rId5" Type="http://schemas.openxmlformats.org/officeDocument/2006/relationships/hyperlink" Target="#AIDE_REPERE5" /><Relationship Id="rId6" Type="http://schemas.openxmlformats.org/officeDocument/2006/relationships/image" Target="../media/image5.png" /><Relationship Id="rId7" Type="http://schemas.openxmlformats.org/officeDocument/2006/relationships/image" Target="../media/image9.png" /><Relationship Id="rId8"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8" /><Relationship Id="rId3"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89</xdr:row>
      <xdr:rowOff>28575</xdr:rowOff>
    </xdr:from>
    <xdr:to>
      <xdr:col>3</xdr:col>
      <xdr:colOff>0</xdr:colOff>
      <xdr:row>91</xdr:row>
      <xdr:rowOff>228600</xdr:rowOff>
    </xdr:to>
    <xdr:grpSp>
      <xdr:nvGrpSpPr>
        <xdr:cNvPr id="1" name="Groupe 7"/>
        <xdr:cNvGrpSpPr>
          <a:grpSpLocks/>
        </xdr:cNvGrpSpPr>
      </xdr:nvGrpSpPr>
      <xdr:grpSpPr>
        <a:xfrm>
          <a:off x="809625" y="2179320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27</xdr:row>
      <xdr:rowOff>38100</xdr:rowOff>
    </xdr:from>
    <xdr:to>
      <xdr:col>2</xdr:col>
      <xdr:colOff>276225</xdr:colOff>
      <xdr:row>27</xdr:row>
      <xdr:rowOff>257175</xdr:rowOff>
    </xdr:to>
    <xdr:pic macro="[0]!SaisieFiness">
      <xdr:nvPicPr>
        <xdr:cNvPr id="1" name="Image 1"/>
        <xdr:cNvPicPr preferRelativeResize="1">
          <a:picLocks noChangeAspect="1"/>
        </xdr:cNvPicPr>
      </xdr:nvPicPr>
      <xdr:blipFill>
        <a:blip r:embed="rId1"/>
        <a:stretch>
          <a:fillRect/>
        </a:stretch>
      </xdr:blipFill>
      <xdr:spPr>
        <a:xfrm>
          <a:off x="514350" y="5657850"/>
          <a:ext cx="219075" cy="219075"/>
        </a:xfrm>
        <a:prstGeom prst="rect">
          <a:avLst/>
        </a:prstGeom>
        <a:noFill/>
        <a:ln w="9525" cmpd="sng">
          <a:noFill/>
        </a:ln>
      </xdr:spPr>
    </xdr:pic>
    <xdr:clientData/>
  </xdr:twoCellAnchor>
  <xdr:twoCellAnchor editAs="oneCell">
    <xdr:from>
      <xdr:col>2</xdr:col>
      <xdr:colOff>342900</xdr:colOff>
      <xdr:row>27</xdr:row>
      <xdr:rowOff>38100</xdr:rowOff>
    </xdr:from>
    <xdr:to>
      <xdr:col>2</xdr:col>
      <xdr:colOff>552450</xdr:colOff>
      <xdr:row>27</xdr:row>
      <xdr:rowOff>257175</xdr:rowOff>
    </xdr:to>
    <xdr:pic macro="[0]!ModifierFiness">
      <xdr:nvPicPr>
        <xdr:cNvPr id="2" name="Image 2"/>
        <xdr:cNvPicPr preferRelativeResize="1">
          <a:picLocks noChangeAspect="1"/>
        </xdr:cNvPicPr>
      </xdr:nvPicPr>
      <xdr:blipFill>
        <a:blip r:embed="rId2"/>
        <a:stretch>
          <a:fillRect/>
        </a:stretch>
      </xdr:blipFill>
      <xdr:spPr>
        <a:xfrm>
          <a:off x="800100" y="5657850"/>
          <a:ext cx="209550" cy="219075"/>
        </a:xfrm>
        <a:prstGeom prst="rect">
          <a:avLst/>
        </a:prstGeom>
        <a:noFill/>
        <a:ln w="9525" cmpd="sng">
          <a:noFill/>
        </a:ln>
      </xdr:spPr>
    </xdr:pic>
    <xdr:clientData/>
  </xdr:twoCellAnchor>
  <xdr:twoCellAnchor editAs="oneCell">
    <xdr:from>
      <xdr:col>2</xdr:col>
      <xdr:colOff>619125</xdr:colOff>
      <xdr:row>27</xdr:row>
      <xdr:rowOff>38100</xdr:rowOff>
    </xdr:from>
    <xdr:to>
      <xdr:col>2</xdr:col>
      <xdr:colOff>838200</xdr:colOff>
      <xdr:row>27</xdr:row>
      <xdr:rowOff>257175</xdr:rowOff>
    </xdr:to>
    <xdr:pic macro="[0]!SupprimerFiness">
      <xdr:nvPicPr>
        <xdr:cNvPr id="3" name="Image 3"/>
        <xdr:cNvPicPr preferRelativeResize="1">
          <a:picLocks noChangeAspect="1"/>
        </xdr:cNvPicPr>
      </xdr:nvPicPr>
      <xdr:blipFill>
        <a:blip r:embed="rId3"/>
        <a:stretch>
          <a:fillRect/>
        </a:stretch>
      </xdr:blipFill>
      <xdr:spPr>
        <a:xfrm>
          <a:off x="1076325" y="5657850"/>
          <a:ext cx="219075" cy="219075"/>
        </a:xfrm>
        <a:prstGeom prst="rect">
          <a:avLst/>
        </a:prstGeom>
        <a:noFill/>
        <a:ln w="9525" cmpd="sng">
          <a:noFill/>
        </a:ln>
      </xdr:spPr>
    </xdr:pic>
    <xdr:clientData/>
  </xdr:twoCellAnchor>
  <xdr:twoCellAnchor editAs="oneCell">
    <xdr:from>
      <xdr:col>1</xdr:col>
      <xdr:colOff>200025</xdr:colOff>
      <xdr:row>25</xdr:row>
      <xdr:rowOff>9525</xdr:rowOff>
    </xdr:from>
    <xdr:to>
      <xdr:col>1</xdr:col>
      <xdr:colOff>352425</xdr:colOff>
      <xdr:row>25</xdr:row>
      <xdr:rowOff>161925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200025" y="5295900"/>
          <a:ext cx="152400" cy="152400"/>
        </a:xfrm>
        <a:prstGeom prst="rect">
          <a:avLst/>
        </a:prstGeom>
        <a:noFill/>
        <a:ln w="9525" cmpd="sng">
          <a:noFill/>
        </a:ln>
      </xdr:spPr>
    </xdr:pic>
    <xdr:clientData/>
  </xdr:twoCellAnchor>
  <xdr:twoCellAnchor editAs="oneCell">
    <xdr:from>
      <xdr:col>1</xdr:col>
      <xdr:colOff>171450</xdr:colOff>
      <xdr:row>5</xdr:row>
      <xdr:rowOff>19050</xdr:rowOff>
    </xdr:from>
    <xdr:to>
      <xdr:col>1</xdr:col>
      <xdr:colOff>323850</xdr:colOff>
      <xdr:row>6</xdr:row>
      <xdr:rowOff>9525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171450" y="1152525"/>
          <a:ext cx="152400" cy="152400"/>
        </a:xfrm>
        <a:prstGeom prst="rect">
          <a:avLst/>
        </a:prstGeom>
        <a:noFill/>
        <a:ln w="9525" cmpd="sng">
          <a:noFill/>
        </a:ln>
      </xdr:spPr>
    </xdr:pic>
    <xdr:clientData/>
  </xdr:twoCellAnchor>
  <xdr:twoCellAnchor editAs="oneCell">
    <xdr:from>
      <xdr:col>1</xdr:col>
      <xdr:colOff>200025</xdr:colOff>
      <xdr:row>27</xdr:row>
      <xdr:rowOff>66675</xdr:rowOff>
    </xdr:from>
    <xdr:to>
      <xdr:col>1</xdr:col>
      <xdr:colOff>352425</xdr:colOff>
      <xdr:row>27</xdr:row>
      <xdr:rowOff>219075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200025" y="5686425"/>
          <a:ext cx="152400" cy="152400"/>
        </a:xfrm>
        <a:prstGeom prst="rect">
          <a:avLst/>
        </a:prstGeom>
        <a:noFill/>
        <a:ln w="9525" cmpd="sng">
          <a:noFill/>
        </a:ln>
      </xdr:spPr>
    </xdr:pic>
    <xdr:clientData/>
  </xdr:twoCellAnchor>
  <xdr:twoCellAnchor editAs="oneCell">
    <xdr:from>
      <xdr:col>4</xdr:col>
      <xdr:colOff>295275</xdr:colOff>
      <xdr:row>22</xdr:row>
      <xdr:rowOff>133350</xdr:rowOff>
    </xdr:from>
    <xdr:to>
      <xdr:col>4</xdr:col>
      <xdr:colOff>447675</xdr:colOff>
      <xdr:row>23</xdr:row>
      <xdr:rowOff>123825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6029325" y="45053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5</xdr:row>
      <xdr:rowOff>0</xdr:rowOff>
    </xdr:from>
    <xdr:to>
      <xdr:col>4</xdr:col>
      <xdr:colOff>542925</xdr:colOff>
      <xdr:row>5</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677025" y="1152525"/>
          <a:ext cx="152400" cy="152400"/>
        </a:xfrm>
        <a:prstGeom prst="rect">
          <a:avLst/>
        </a:prstGeom>
        <a:noFill/>
        <a:ln w="9525" cmpd="sng">
          <a:noFill/>
        </a:ln>
      </xdr:spPr>
    </xdr:pic>
    <xdr:clientData/>
  </xdr:twoCellAnchor>
  <xdr:twoCellAnchor editAs="oneCell">
    <xdr:from>
      <xdr:col>2</xdr:col>
      <xdr:colOff>1285875</xdr:colOff>
      <xdr:row>5</xdr:row>
      <xdr:rowOff>0</xdr:rowOff>
    </xdr:from>
    <xdr:to>
      <xdr:col>2</xdr:col>
      <xdr:colOff>1438275</xdr:colOff>
      <xdr:row>5</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2295525" y="1152525"/>
          <a:ext cx="152400"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66800" y="23622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352550" y="23622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628775" y="236220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175</xdr:row>
      <xdr:rowOff>0</xdr:rowOff>
    </xdr:from>
    <xdr:to>
      <xdr:col>1</xdr:col>
      <xdr:colOff>571500</xdr:colOff>
      <xdr:row>175</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00075" y="301466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904875</xdr:colOff>
      <xdr:row>3</xdr:row>
      <xdr:rowOff>152400</xdr:rowOff>
    </xdr:from>
    <xdr:to>
      <xdr:col>2</xdr:col>
      <xdr:colOff>1057275</xdr:colOff>
      <xdr:row>3</xdr:row>
      <xdr:rowOff>304800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876425" y="933450"/>
          <a:ext cx="152400" cy="152400"/>
        </a:xfrm>
        <a:prstGeom prst="rect">
          <a:avLst/>
        </a:prstGeom>
        <a:noFill/>
        <a:ln w="9525" cmpd="sng">
          <a:noFill/>
        </a:ln>
      </xdr:spPr>
    </xdr:pic>
    <xdr:clientData/>
  </xdr:twoCellAnchor>
  <xdr:twoCellAnchor editAs="oneCell">
    <xdr:from>
      <xdr:col>6</xdr:col>
      <xdr:colOff>809625</xdr:colOff>
      <xdr:row>5</xdr:row>
      <xdr:rowOff>9525</xdr:rowOff>
    </xdr:from>
    <xdr:to>
      <xdr:col>6</xdr:col>
      <xdr:colOff>1028700</xdr:colOff>
      <xdr:row>5</xdr:row>
      <xdr:rowOff>238125</xdr:rowOff>
    </xdr:to>
    <xdr:pic macro="[0]!AjoutColonne_EPCP_BEJ">
      <xdr:nvPicPr>
        <xdr:cNvPr id="2" name="Image 1"/>
        <xdr:cNvPicPr preferRelativeResize="1">
          <a:picLocks noChangeAspect="1"/>
        </xdr:cNvPicPr>
      </xdr:nvPicPr>
      <xdr:blipFill>
        <a:blip r:embed="rId4"/>
        <a:stretch>
          <a:fillRect/>
        </a:stretch>
      </xdr:blipFill>
      <xdr:spPr>
        <a:xfrm>
          <a:off x="7896225" y="1400175"/>
          <a:ext cx="219075" cy="228600"/>
        </a:xfrm>
        <a:prstGeom prst="rect">
          <a:avLst/>
        </a:prstGeom>
        <a:noFill/>
        <a:ln w="9525" cmpd="sng">
          <a:noFill/>
        </a:ln>
      </xdr:spPr>
    </xdr:pic>
    <xdr:clientData/>
  </xdr:twoCellAnchor>
  <xdr:twoCellAnchor editAs="oneCell">
    <xdr:from>
      <xdr:col>14</xdr:col>
      <xdr:colOff>809625</xdr:colOff>
      <xdr:row>5</xdr:row>
      <xdr:rowOff>9525</xdr:rowOff>
    </xdr:from>
    <xdr:to>
      <xdr:col>14</xdr:col>
      <xdr:colOff>1028700</xdr:colOff>
      <xdr:row>5</xdr:row>
      <xdr:rowOff>238125</xdr:rowOff>
    </xdr:to>
    <xdr:pic macro="[0]!AjoutColonne_EPCP_ACG">
      <xdr:nvPicPr>
        <xdr:cNvPr id="3" name="Image 1"/>
        <xdr:cNvPicPr preferRelativeResize="1">
          <a:picLocks noChangeAspect="1"/>
        </xdr:cNvPicPr>
      </xdr:nvPicPr>
      <xdr:blipFill>
        <a:blip r:embed="rId4"/>
        <a:stretch>
          <a:fillRect/>
        </a:stretch>
      </xdr:blipFill>
      <xdr:spPr>
        <a:xfrm>
          <a:off x="14182725" y="1400175"/>
          <a:ext cx="219075" cy="228600"/>
        </a:xfrm>
        <a:prstGeom prst="rect">
          <a:avLst/>
        </a:prstGeom>
        <a:noFill/>
        <a:ln w="9525" cmpd="sng">
          <a:noFill/>
        </a:ln>
      </xdr:spPr>
    </xdr:pic>
    <xdr:clientData/>
  </xdr:twoCellAnchor>
  <xdr:twoCellAnchor editAs="oneCell">
    <xdr:from>
      <xdr:col>11</xdr:col>
      <xdr:colOff>809625</xdr:colOff>
      <xdr:row>5</xdr:row>
      <xdr:rowOff>9525</xdr:rowOff>
    </xdr:from>
    <xdr:to>
      <xdr:col>11</xdr:col>
      <xdr:colOff>1028700</xdr:colOff>
      <xdr:row>5</xdr:row>
      <xdr:rowOff>238125</xdr:rowOff>
    </xdr:to>
    <xdr:pic macro="[0]!AjoutColonne_EPCP_LMNP">
      <xdr:nvPicPr>
        <xdr:cNvPr id="4" name="Image 1"/>
        <xdr:cNvPicPr preferRelativeResize="1">
          <a:picLocks noChangeAspect="1"/>
        </xdr:cNvPicPr>
      </xdr:nvPicPr>
      <xdr:blipFill>
        <a:blip r:embed="rId4"/>
        <a:stretch>
          <a:fillRect/>
        </a:stretch>
      </xdr:blipFill>
      <xdr:spPr>
        <a:xfrm>
          <a:off x="12087225" y="1400175"/>
          <a:ext cx="2190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27</xdr:row>
      <xdr:rowOff>38100</xdr:rowOff>
    </xdr:from>
    <xdr:to>
      <xdr:col>1</xdr:col>
      <xdr:colOff>276225</xdr:colOff>
      <xdr:row>28</xdr:row>
      <xdr:rowOff>114300</xdr:rowOff>
    </xdr:to>
    <xdr:pic macro="[0]!AjoutLignePGFP1">
      <xdr:nvPicPr>
        <xdr:cNvPr id="1" name="Image 1"/>
        <xdr:cNvPicPr preferRelativeResize="1">
          <a:picLocks noChangeAspect="1"/>
        </xdr:cNvPicPr>
      </xdr:nvPicPr>
      <xdr:blipFill>
        <a:blip r:embed="rId1"/>
        <a:stretch>
          <a:fillRect/>
        </a:stretch>
      </xdr:blipFill>
      <xdr:spPr>
        <a:xfrm>
          <a:off x="238125" y="5219700"/>
          <a:ext cx="219075" cy="238125"/>
        </a:xfrm>
        <a:prstGeom prst="rect">
          <a:avLst/>
        </a:prstGeom>
        <a:noFill/>
        <a:ln w="9525" cmpd="sng">
          <a:noFill/>
        </a:ln>
      </xdr:spPr>
    </xdr:pic>
    <xdr:clientData/>
  </xdr:twoCellAnchor>
  <xdr:twoCellAnchor editAs="oneCell">
    <xdr:from>
      <xdr:col>1</xdr:col>
      <xdr:colOff>57150</xdr:colOff>
      <xdr:row>37</xdr:row>
      <xdr:rowOff>38100</xdr:rowOff>
    </xdr:from>
    <xdr:to>
      <xdr:col>1</xdr:col>
      <xdr:colOff>276225</xdr:colOff>
      <xdr:row>37</xdr:row>
      <xdr:rowOff>266700</xdr:rowOff>
    </xdr:to>
    <xdr:pic macro="[0]!AjoutLignePGFP2">
      <xdr:nvPicPr>
        <xdr:cNvPr id="2" name="Image 2"/>
        <xdr:cNvPicPr preferRelativeResize="1">
          <a:picLocks noChangeAspect="1"/>
        </xdr:cNvPicPr>
      </xdr:nvPicPr>
      <xdr:blipFill>
        <a:blip r:embed="rId1"/>
        <a:stretch>
          <a:fillRect/>
        </a:stretch>
      </xdr:blipFill>
      <xdr:spPr>
        <a:xfrm>
          <a:off x="238125" y="6743700"/>
          <a:ext cx="219075" cy="228600"/>
        </a:xfrm>
        <a:prstGeom prst="rect">
          <a:avLst/>
        </a:prstGeom>
        <a:noFill/>
        <a:ln w="9525" cmpd="sng">
          <a:noFill/>
        </a:ln>
      </xdr:spPr>
    </xdr:pic>
    <xdr:clientData/>
  </xdr:twoCellAnchor>
  <xdr:twoCellAnchor>
    <xdr:from>
      <xdr:col>1</xdr:col>
      <xdr:colOff>209550</xdr:colOff>
      <xdr:row>10</xdr:row>
      <xdr:rowOff>171450</xdr:rowOff>
    </xdr:from>
    <xdr:to>
      <xdr:col>9</xdr:col>
      <xdr:colOff>428625</xdr:colOff>
      <xdr:row>18</xdr:row>
      <xdr:rowOff>0</xdr:rowOff>
    </xdr:to>
    <xdr:pic>
      <xdr:nvPicPr>
        <xdr:cNvPr id="3" name="Image 4"/>
        <xdr:cNvPicPr preferRelativeResize="1">
          <a:picLocks noChangeAspect="1"/>
        </xdr:cNvPicPr>
      </xdr:nvPicPr>
      <xdr:blipFill>
        <a:blip r:embed="rId2"/>
        <a:stretch>
          <a:fillRect/>
        </a:stretch>
      </xdr:blipFill>
      <xdr:spPr>
        <a:xfrm>
          <a:off x="390525" y="2466975"/>
          <a:ext cx="934402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C43"/>
  <sheetViews>
    <sheetView zoomScalePageLayoutView="0" workbookViewId="0" topLeftCell="A22">
      <selection activeCell="B43" sqref="B43"/>
    </sheetView>
  </sheetViews>
  <sheetFormatPr defaultColWidth="10.8515625" defaultRowHeight="15"/>
  <cols>
    <col min="1" max="16384" width="10.8515625" style="169" customWidth="1"/>
  </cols>
  <sheetData>
    <row r="1" spans="1:3" ht="15">
      <c r="A1" s="169" t="s">
        <v>189</v>
      </c>
      <c r="B1" s="169" t="s">
        <v>192</v>
      </c>
      <c r="C1" s="169" t="s">
        <v>278</v>
      </c>
    </row>
    <row r="3" spans="1:3" ht="15">
      <c r="A3" s="169" t="s">
        <v>190</v>
      </c>
      <c r="B3" s="169" t="s">
        <v>195</v>
      </c>
      <c r="C3" s="169" t="s">
        <v>274</v>
      </c>
    </row>
    <row r="4" spans="1:3" ht="15">
      <c r="A4" s="169" t="s">
        <v>191</v>
      </c>
      <c r="B4" s="169" t="s">
        <v>196</v>
      </c>
      <c r="C4" s="169" t="s">
        <v>277</v>
      </c>
    </row>
    <row r="5" spans="2:3" ht="15">
      <c r="B5" s="169" t="s">
        <v>197</v>
      </c>
      <c r="C5" s="169" t="s">
        <v>273</v>
      </c>
    </row>
    <row r="6" spans="2:3" ht="15">
      <c r="B6" s="169" t="s">
        <v>198</v>
      </c>
      <c r="C6" s="169" t="s">
        <v>275</v>
      </c>
    </row>
    <row r="7" spans="2:3" ht="15">
      <c r="B7" s="169" t="s">
        <v>199</v>
      </c>
      <c r="C7" s="169" t="s">
        <v>276</v>
      </c>
    </row>
    <row r="8" ht="15">
      <c r="B8" s="169" t="s">
        <v>200</v>
      </c>
    </row>
    <row r="9" ht="15">
      <c r="B9" s="169" t="s">
        <v>201</v>
      </c>
    </row>
    <row r="10" ht="15">
      <c r="B10" s="169" t="s">
        <v>202</v>
      </c>
    </row>
    <row r="11" ht="15">
      <c r="B11" s="169" t="s">
        <v>360</v>
      </c>
    </row>
    <row r="12" ht="15">
      <c r="B12" s="169" t="s">
        <v>361</v>
      </c>
    </row>
    <row r="13" ht="15">
      <c r="B13" s="169" t="s">
        <v>203</v>
      </c>
    </row>
    <row r="14" ht="15">
      <c r="B14" s="169" t="s">
        <v>204</v>
      </c>
    </row>
    <row r="15" ht="15">
      <c r="B15" s="169" t="s">
        <v>205</v>
      </c>
    </row>
    <row r="16" ht="15">
      <c r="B16" s="169" t="s">
        <v>206</v>
      </c>
    </row>
    <row r="17" ht="15">
      <c r="B17" s="169" t="s">
        <v>207</v>
      </c>
    </row>
    <row r="18" ht="15">
      <c r="B18" s="169" t="s">
        <v>208</v>
      </c>
    </row>
    <row r="19" ht="15">
      <c r="B19" s="169" t="s">
        <v>209</v>
      </c>
    </row>
    <row r="20" ht="15">
      <c r="B20" s="169" t="s">
        <v>334</v>
      </c>
    </row>
    <row r="21" ht="15">
      <c r="B21" s="169" t="s">
        <v>210</v>
      </c>
    </row>
    <row r="22" ht="15">
      <c r="B22" s="169" t="s">
        <v>211</v>
      </c>
    </row>
    <row r="23" ht="15">
      <c r="B23" s="169" t="s">
        <v>212</v>
      </c>
    </row>
    <row r="24" ht="15">
      <c r="B24" s="169" t="s">
        <v>335</v>
      </c>
    </row>
    <row r="25" ht="15">
      <c r="B25" s="169" t="s">
        <v>336</v>
      </c>
    </row>
    <row r="26" ht="15">
      <c r="B26" s="169" t="s">
        <v>337</v>
      </c>
    </row>
    <row r="27" ht="15">
      <c r="B27" s="169" t="s">
        <v>213</v>
      </c>
    </row>
    <row r="28" ht="15">
      <c r="B28" s="169" t="s">
        <v>214</v>
      </c>
    </row>
    <row r="29" ht="15">
      <c r="B29" s="169" t="s">
        <v>215</v>
      </c>
    </row>
    <row r="30" ht="15">
      <c r="B30" s="169" t="s">
        <v>216</v>
      </c>
    </row>
    <row r="31" ht="15">
      <c r="B31" s="169" t="s">
        <v>217</v>
      </c>
    </row>
    <row r="32" ht="15">
      <c r="B32" s="169" t="s">
        <v>218</v>
      </c>
    </row>
    <row r="33" ht="15">
      <c r="B33" s="169" t="s">
        <v>219</v>
      </c>
    </row>
    <row r="34" ht="15">
      <c r="B34" s="169" t="s">
        <v>220</v>
      </c>
    </row>
    <row r="35" ht="15">
      <c r="B35" s="169" t="s">
        <v>293</v>
      </c>
    </row>
    <row r="36" ht="15">
      <c r="B36" s="169" t="s">
        <v>338</v>
      </c>
    </row>
    <row r="37" ht="15">
      <c r="B37" s="169" t="s">
        <v>221</v>
      </c>
    </row>
    <row r="38" ht="15">
      <c r="B38" s="169" t="s">
        <v>339</v>
      </c>
    </row>
    <row r="39" ht="15">
      <c r="B39" s="169" t="s">
        <v>222</v>
      </c>
    </row>
    <row r="40" ht="15">
      <c r="B40" s="169" t="s">
        <v>223</v>
      </c>
    </row>
    <row r="41" ht="15">
      <c r="B41" s="169" t="s">
        <v>224</v>
      </c>
    </row>
    <row r="42" ht="15">
      <c r="B42" s="169" t="s">
        <v>225</v>
      </c>
    </row>
    <row r="43" ht="15">
      <c r="B43" s="169" t="s">
        <v>348</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6">
    <pageSetUpPr fitToPage="1"/>
  </sheetPr>
  <dimension ref="A1:R50"/>
  <sheetViews>
    <sheetView showGridLines="0" zoomScalePageLayoutView="0" workbookViewId="0" topLeftCell="A31">
      <selection activeCell="D16" sqref="D16"/>
    </sheetView>
  </sheetViews>
  <sheetFormatPr defaultColWidth="11.421875" defaultRowHeight="15"/>
  <cols>
    <col min="1" max="1" width="2.7109375" style="274" customWidth="1"/>
    <col min="2" max="2" width="11.8515625" style="274" customWidth="1"/>
    <col min="3" max="3" width="44.57421875" style="274" customWidth="1"/>
    <col min="4" max="7" width="15.7109375" style="274" customWidth="1"/>
    <col min="8" max="8" width="15.7109375" style="274" hidden="1" customWidth="1"/>
    <col min="9" max="12" width="15.7109375" style="274" customWidth="1"/>
    <col min="13" max="13" width="15.7109375" style="274" hidden="1" customWidth="1"/>
    <col min="14" max="15" width="15.7109375" style="274" customWidth="1"/>
    <col min="16" max="16" width="15.7109375" style="274" hidden="1" customWidth="1"/>
    <col min="17" max="17" width="15.7109375" style="274" customWidth="1"/>
    <col min="18" max="18" width="2.7109375" style="274" customWidth="1"/>
    <col min="19" max="16384" width="11.421875" style="274" customWidth="1"/>
  </cols>
  <sheetData>
    <row r="1" spans="1:18" ht="11.25">
      <c r="A1" s="271"/>
      <c r="B1" s="272"/>
      <c r="C1" s="272"/>
      <c r="D1" s="272"/>
      <c r="E1" s="272"/>
      <c r="F1" s="272"/>
      <c r="G1" s="272"/>
      <c r="H1" s="272"/>
      <c r="I1" s="272"/>
      <c r="J1" s="272"/>
      <c r="K1" s="272"/>
      <c r="L1" s="272"/>
      <c r="M1" s="272"/>
      <c r="N1" s="272"/>
      <c r="O1" s="272"/>
      <c r="P1" s="272"/>
      <c r="Q1" s="272"/>
      <c r="R1" s="273"/>
    </row>
    <row r="2" spans="1:18" ht="38.25" customHeight="1">
      <c r="A2" s="275"/>
      <c r="B2" s="486" t="s">
        <v>149</v>
      </c>
      <c r="C2" s="486"/>
      <c r="D2" s="486"/>
      <c r="E2" s="486"/>
      <c r="F2" s="486"/>
      <c r="G2" s="486"/>
      <c r="H2" s="486"/>
      <c r="I2" s="486"/>
      <c r="J2" s="486"/>
      <c r="K2" s="486"/>
      <c r="L2" s="486"/>
      <c r="M2" s="486"/>
      <c r="N2" s="486"/>
      <c r="O2" s="486"/>
      <c r="P2" s="486"/>
      <c r="Q2" s="486"/>
      <c r="R2" s="276"/>
    </row>
    <row r="3" spans="1:18" ht="12" thickBot="1">
      <c r="A3" s="275"/>
      <c r="B3" s="277"/>
      <c r="C3" s="277"/>
      <c r="D3" s="277"/>
      <c r="E3" s="277"/>
      <c r="F3" s="277"/>
      <c r="G3" s="277"/>
      <c r="H3" s="277"/>
      <c r="I3" s="277"/>
      <c r="J3" s="277"/>
      <c r="K3" s="277"/>
      <c r="L3" s="277"/>
      <c r="M3" s="277"/>
      <c r="N3" s="277"/>
      <c r="O3" s="277"/>
      <c r="P3" s="277"/>
      <c r="Q3" s="277"/>
      <c r="R3" s="276"/>
    </row>
    <row r="4" spans="1:18" ht="36" customHeight="1">
      <c r="A4" s="275"/>
      <c r="B4" s="277"/>
      <c r="C4" s="277"/>
      <c r="D4" s="505" t="s">
        <v>150</v>
      </c>
      <c r="E4" s="510" t="s">
        <v>174</v>
      </c>
      <c r="F4" s="511"/>
      <c r="G4" s="511"/>
      <c r="H4" s="512"/>
      <c r="I4" s="510" t="s">
        <v>151</v>
      </c>
      <c r="J4" s="511"/>
      <c r="K4" s="511"/>
      <c r="L4" s="511"/>
      <c r="M4" s="512"/>
      <c r="N4" s="510" t="s">
        <v>299</v>
      </c>
      <c r="O4" s="511"/>
      <c r="P4" s="512"/>
      <c r="Q4" s="508" t="s">
        <v>0</v>
      </c>
      <c r="R4" s="276"/>
    </row>
    <row r="5" spans="1:18" s="282" customFormat="1" ht="12" thickBot="1">
      <c r="A5" s="278"/>
      <c r="B5" s="279"/>
      <c r="C5" s="279"/>
      <c r="D5" s="507"/>
      <c r="E5" s="280" t="s">
        <v>303</v>
      </c>
      <c r="F5" s="280" t="s">
        <v>304</v>
      </c>
      <c r="G5" s="280" t="s">
        <v>345</v>
      </c>
      <c r="H5" s="280" t="s">
        <v>305</v>
      </c>
      <c r="I5" s="280" t="s">
        <v>303</v>
      </c>
      <c r="J5" s="280" t="s">
        <v>304</v>
      </c>
      <c r="K5" s="280" t="s">
        <v>345</v>
      </c>
      <c r="L5" s="280" t="s">
        <v>351</v>
      </c>
      <c r="M5" s="280" t="s">
        <v>305</v>
      </c>
      <c r="N5" s="280" t="s">
        <v>303</v>
      </c>
      <c r="O5" s="280" t="s">
        <v>304</v>
      </c>
      <c r="P5" s="280" t="s">
        <v>305</v>
      </c>
      <c r="Q5" s="509"/>
      <c r="R5" s="281"/>
    </row>
    <row r="6" spans="1:18" ht="20.25" customHeight="1" thickBot="1">
      <c r="A6" s="275"/>
      <c r="B6" s="283" t="s">
        <v>152</v>
      </c>
      <c r="C6" s="277"/>
      <c r="D6" s="277"/>
      <c r="E6" s="277"/>
      <c r="F6" s="277"/>
      <c r="G6" s="277"/>
      <c r="H6" s="277"/>
      <c r="I6" s="277"/>
      <c r="J6" s="277"/>
      <c r="K6" s="277"/>
      <c r="L6" s="277"/>
      <c r="M6" s="277"/>
      <c r="N6" s="277"/>
      <c r="O6" s="277"/>
      <c r="P6" s="277"/>
      <c r="Q6" s="277"/>
      <c r="R6" s="276"/>
    </row>
    <row r="7" spans="1:18" ht="11.25">
      <c r="A7" s="275"/>
      <c r="B7" s="505" t="str">
        <f>IF('Page de garde'!$D$4="","Réalisations Année N-2","Réalisations "&amp;('Page de garde'!$D$4-2))</f>
        <v>Réalisations Année N-2</v>
      </c>
      <c r="C7" s="284" t="s">
        <v>153</v>
      </c>
      <c r="D7" s="285"/>
      <c r="E7" s="285"/>
      <c r="F7" s="285"/>
      <c r="G7" s="285"/>
      <c r="H7" s="285"/>
      <c r="I7" s="285"/>
      <c r="J7" s="285"/>
      <c r="K7" s="285"/>
      <c r="L7" s="285"/>
      <c r="M7" s="285"/>
      <c r="N7" s="285"/>
      <c r="O7" s="285"/>
      <c r="P7" s="285"/>
      <c r="Q7" s="261">
        <f>SUM(D7:P7)</f>
        <v>0</v>
      </c>
      <c r="R7" s="276"/>
    </row>
    <row r="8" spans="1:18" ht="11.25">
      <c r="A8" s="275"/>
      <c r="B8" s="506"/>
      <c r="C8" s="286" t="s">
        <v>154</v>
      </c>
      <c r="D8" s="287"/>
      <c r="E8" s="287"/>
      <c r="F8" s="287"/>
      <c r="G8" s="287"/>
      <c r="H8" s="287"/>
      <c r="I8" s="287"/>
      <c r="J8" s="287"/>
      <c r="K8" s="287"/>
      <c r="L8" s="287"/>
      <c r="M8" s="287"/>
      <c r="N8" s="287"/>
      <c r="O8" s="287"/>
      <c r="P8" s="287"/>
      <c r="Q8" s="262">
        <f>SUM(D8:P8)</f>
        <v>0</v>
      </c>
      <c r="R8" s="276"/>
    </row>
    <row r="9" spans="1:18" ht="12" thickBot="1">
      <c r="A9" s="275"/>
      <c r="B9" s="507"/>
      <c r="C9" s="260" t="s">
        <v>155</v>
      </c>
      <c r="D9" s="288">
        <f>D8-D7</f>
        <v>0</v>
      </c>
      <c r="E9" s="288">
        <f aca="true" t="shared" si="0" ref="E9:P9">E8-E7</f>
        <v>0</v>
      </c>
      <c r="F9" s="288">
        <f t="shared" si="0"/>
        <v>0</v>
      </c>
      <c r="G9" s="288">
        <f>G8-G7</f>
        <v>0</v>
      </c>
      <c r="H9" s="288">
        <f t="shared" si="0"/>
        <v>0</v>
      </c>
      <c r="I9" s="288">
        <f t="shared" si="0"/>
        <v>0</v>
      </c>
      <c r="J9" s="288">
        <f t="shared" si="0"/>
        <v>0</v>
      </c>
      <c r="K9" s="288">
        <f t="shared" si="0"/>
        <v>0</v>
      </c>
      <c r="L9" s="288">
        <f>L8-L7</f>
        <v>0</v>
      </c>
      <c r="M9" s="288">
        <f t="shared" si="0"/>
        <v>0</v>
      </c>
      <c r="N9" s="288">
        <f t="shared" si="0"/>
        <v>0</v>
      </c>
      <c r="O9" s="288">
        <f>O8-O7</f>
        <v>0</v>
      </c>
      <c r="P9" s="288">
        <f t="shared" si="0"/>
        <v>0</v>
      </c>
      <c r="Q9" s="263">
        <f>SUM(D9:P9)</f>
        <v>0</v>
      </c>
      <c r="R9" s="276"/>
    </row>
    <row r="10" spans="1:18" ht="12" thickBot="1">
      <c r="A10" s="275"/>
      <c r="B10" s="277"/>
      <c r="C10" s="277"/>
      <c r="D10" s="277"/>
      <c r="E10" s="277"/>
      <c r="F10" s="277"/>
      <c r="G10" s="277"/>
      <c r="H10" s="277"/>
      <c r="I10" s="277"/>
      <c r="J10" s="277"/>
      <c r="K10" s="277"/>
      <c r="L10" s="277"/>
      <c r="M10" s="277"/>
      <c r="N10" s="277"/>
      <c r="O10" s="277"/>
      <c r="P10" s="277"/>
      <c r="Q10" s="277"/>
      <c r="R10" s="276"/>
    </row>
    <row r="11" spans="1:18" ht="11.25">
      <c r="A11" s="275"/>
      <c r="B11" s="505" t="str">
        <f>IF('Page de garde'!$D$4="","Réalisations Année N-1 (ou comptes anticipés N-1)","Réalisations "&amp;('Page de garde'!$D$4-1)&amp;" (ou comptes anticipés "&amp;('Page de garde'!$D$4-1)&amp;")")</f>
        <v>Réalisations Année N-1 (ou comptes anticipés N-1)</v>
      </c>
      <c r="C11" s="284" t="s">
        <v>153</v>
      </c>
      <c r="D11" s="285"/>
      <c r="E11" s="285"/>
      <c r="F11" s="285"/>
      <c r="G11" s="285"/>
      <c r="H11" s="285"/>
      <c r="I11" s="285"/>
      <c r="J11" s="285"/>
      <c r="K11" s="285"/>
      <c r="L11" s="285"/>
      <c r="M11" s="285"/>
      <c r="N11" s="285"/>
      <c r="O11" s="285"/>
      <c r="P11" s="285"/>
      <c r="Q11" s="261">
        <f>SUM(D11:P11)</f>
        <v>0</v>
      </c>
      <c r="R11" s="276"/>
    </row>
    <row r="12" spans="1:18" ht="11.25">
      <c r="A12" s="275"/>
      <c r="B12" s="506"/>
      <c r="C12" s="286" t="s">
        <v>154</v>
      </c>
      <c r="D12" s="287"/>
      <c r="E12" s="287"/>
      <c r="F12" s="287"/>
      <c r="G12" s="287"/>
      <c r="H12" s="287"/>
      <c r="I12" s="287"/>
      <c r="J12" s="287"/>
      <c r="K12" s="287"/>
      <c r="L12" s="287"/>
      <c r="M12" s="287"/>
      <c r="N12" s="287"/>
      <c r="O12" s="287"/>
      <c r="P12" s="287"/>
      <c r="Q12" s="262">
        <f>SUM(D12:P12)</f>
        <v>0</v>
      </c>
      <c r="R12" s="276"/>
    </row>
    <row r="13" spans="1:18" ht="21.75" customHeight="1" thickBot="1">
      <c r="A13" s="275"/>
      <c r="B13" s="507"/>
      <c r="C13" s="260" t="s">
        <v>155</v>
      </c>
      <c r="D13" s="288">
        <f aca="true" t="shared" si="1" ref="D13:P13">D12-D11</f>
        <v>0</v>
      </c>
      <c r="E13" s="288">
        <f t="shared" si="1"/>
        <v>0</v>
      </c>
      <c r="F13" s="288">
        <f t="shared" si="1"/>
        <v>0</v>
      </c>
      <c r="G13" s="288">
        <f>G12-G11</f>
        <v>0</v>
      </c>
      <c r="H13" s="288">
        <f t="shared" si="1"/>
        <v>0</v>
      </c>
      <c r="I13" s="288">
        <f t="shared" si="1"/>
        <v>0</v>
      </c>
      <c r="J13" s="288">
        <f t="shared" si="1"/>
        <v>0</v>
      </c>
      <c r="K13" s="288">
        <f t="shared" si="1"/>
        <v>0</v>
      </c>
      <c r="L13" s="288">
        <f>L12-L11</f>
        <v>0</v>
      </c>
      <c r="M13" s="288">
        <f t="shared" si="1"/>
        <v>0</v>
      </c>
      <c r="N13" s="288">
        <f t="shared" si="1"/>
        <v>0</v>
      </c>
      <c r="O13" s="288">
        <f>O12-O11</f>
        <v>0</v>
      </c>
      <c r="P13" s="288">
        <f t="shared" si="1"/>
        <v>0</v>
      </c>
      <c r="Q13" s="263">
        <f>SUM(D13:P13)</f>
        <v>0</v>
      </c>
      <c r="R13" s="276"/>
    </row>
    <row r="14" spans="1:18" ht="12" thickBot="1">
      <c r="A14" s="275"/>
      <c r="B14" s="277"/>
      <c r="C14" s="277"/>
      <c r="D14" s="277"/>
      <c r="E14" s="277"/>
      <c r="F14" s="277"/>
      <c r="G14" s="277"/>
      <c r="H14" s="277"/>
      <c r="I14" s="277"/>
      <c r="J14" s="277"/>
      <c r="K14" s="277"/>
      <c r="L14" s="277"/>
      <c r="M14" s="277"/>
      <c r="N14" s="277"/>
      <c r="O14" s="277"/>
      <c r="P14" s="277"/>
      <c r="Q14" s="277"/>
      <c r="R14" s="276"/>
    </row>
    <row r="15" spans="1:18" ht="11.25">
      <c r="A15" s="275"/>
      <c r="B15" s="505" t="str">
        <f>IF('Page de garde'!$D$4="","Prévisions Année N","Prévisions "&amp;CHAR(10)&amp;'Page de garde'!$D$4)</f>
        <v>Prévisions Année N</v>
      </c>
      <c r="C15" s="284" t="s">
        <v>153</v>
      </c>
      <c r="D15" s="285"/>
      <c r="E15" s="285"/>
      <c r="F15" s="285"/>
      <c r="G15" s="285"/>
      <c r="H15" s="285"/>
      <c r="I15" s="285"/>
      <c r="J15" s="285"/>
      <c r="K15" s="285"/>
      <c r="L15" s="285"/>
      <c r="M15" s="285"/>
      <c r="N15" s="285"/>
      <c r="O15" s="285"/>
      <c r="P15" s="285"/>
      <c r="Q15" s="261">
        <f>SUM(D15:P15)</f>
        <v>0</v>
      </c>
      <c r="R15" s="276"/>
    </row>
    <row r="16" spans="1:18" ht="11.25">
      <c r="A16" s="275"/>
      <c r="B16" s="506"/>
      <c r="C16" s="286" t="s">
        <v>154</v>
      </c>
      <c r="D16" s="287"/>
      <c r="E16" s="287"/>
      <c r="F16" s="287"/>
      <c r="G16" s="287"/>
      <c r="H16" s="287"/>
      <c r="I16" s="287"/>
      <c r="J16" s="287"/>
      <c r="K16" s="287"/>
      <c r="L16" s="287"/>
      <c r="M16" s="287"/>
      <c r="N16" s="287"/>
      <c r="O16" s="287"/>
      <c r="P16" s="287"/>
      <c r="Q16" s="262">
        <f>SUM(D16:P16)</f>
        <v>0</v>
      </c>
      <c r="R16" s="276"/>
    </row>
    <row r="17" spans="1:18" ht="12" thickBot="1">
      <c r="A17" s="275"/>
      <c r="B17" s="507"/>
      <c r="C17" s="260" t="s">
        <v>155</v>
      </c>
      <c r="D17" s="288">
        <f aca="true" t="shared" si="2" ref="D17:P17">D16-D15</f>
        <v>0</v>
      </c>
      <c r="E17" s="288">
        <f t="shared" si="2"/>
        <v>0</v>
      </c>
      <c r="F17" s="288">
        <f t="shared" si="2"/>
        <v>0</v>
      </c>
      <c r="G17" s="288">
        <f>G16-G15</f>
        <v>0</v>
      </c>
      <c r="H17" s="288">
        <f t="shared" si="2"/>
        <v>0</v>
      </c>
      <c r="I17" s="288">
        <f t="shared" si="2"/>
        <v>0</v>
      </c>
      <c r="J17" s="288">
        <f t="shared" si="2"/>
        <v>0</v>
      </c>
      <c r="K17" s="288">
        <f t="shared" si="2"/>
        <v>0</v>
      </c>
      <c r="L17" s="288">
        <f>L16-L15</f>
        <v>0</v>
      </c>
      <c r="M17" s="288">
        <f t="shared" si="2"/>
        <v>0</v>
      </c>
      <c r="N17" s="288">
        <f t="shared" si="2"/>
        <v>0</v>
      </c>
      <c r="O17" s="288">
        <f>O16-O15</f>
        <v>0</v>
      </c>
      <c r="P17" s="288">
        <f t="shared" si="2"/>
        <v>0</v>
      </c>
      <c r="Q17" s="263">
        <f>SUM(D17:P17)</f>
        <v>0</v>
      </c>
      <c r="R17" s="276"/>
    </row>
    <row r="18" spans="1:18" ht="11.25">
      <c r="A18" s="275"/>
      <c r="B18" s="277"/>
      <c r="C18" s="277"/>
      <c r="D18" s="277"/>
      <c r="E18" s="277"/>
      <c r="F18" s="277"/>
      <c r="G18" s="277"/>
      <c r="H18" s="277"/>
      <c r="I18" s="277"/>
      <c r="J18" s="277"/>
      <c r="K18" s="277"/>
      <c r="L18" s="277"/>
      <c r="M18" s="277"/>
      <c r="N18" s="277"/>
      <c r="O18" s="277"/>
      <c r="P18" s="277"/>
      <c r="Q18" s="277"/>
      <c r="R18" s="276"/>
    </row>
    <row r="19" spans="1:18" ht="12" thickBot="1">
      <c r="A19" s="275"/>
      <c r="B19" s="283" t="s">
        <v>156</v>
      </c>
      <c r="C19" s="277"/>
      <c r="D19" s="277"/>
      <c r="E19" s="277"/>
      <c r="F19" s="277"/>
      <c r="G19" s="277"/>
      <c r="H19" s="277"/>
      <c r="I19" s="277"/>
      <c r="J19" s="277"/>
      <c r="K19" s="277"/>
      <c r="L19" s="277"/>
      <c r="M19" s="277"/>
      <c r="N19" s="277"/>
      <c r="O19" s="277"/>
      <c r="P19" s="277"/>
      <c r="Q19" s="277"/>
      <c r="R19" s="276"/>
    </row>
    <row r="20" spans="1:18" ht="22.5">
      <c r="A20" s="275"/>
      <c r="B20" s="505" t="str">
        <f>IF('Page de garde'!$D$4="","Réalisations Année N-2","Réalisations "&amp;('Page de garde'!$D$4-2))</f>
        <v>Réalisations Année N-2</v>
      </c>
      <c r="C20" s="284" t="s">
        <v>272</v>
      </c>
      <c r="D20" s="285"/>
      <c r="E20" s="285"/>
      <c r="F20" s="285"/>
      <c r="G20" s="285"/>
      <c r="H20" s="285"/>
      <c r="I20" s="285"/>
      <c r="J20" s="285"/>
      <c r="K20" s="285"/>
      <c r="L20" s="285"/>
      <c r="M20" s="285"/>
      <c r="N20" s="285"/>
      <c r="O20" s="285"/>
      <c r="P20" s="285"/>
      <c r="Q20" s="261">
        <f>SUM(D20:P20)</f>
        <v>0</v>
      </c>
      <c r="R20" s="276"/>
    </row>
    <row r="21" spans="1:18" ht="33.75">
      <c r="A21" s="275"/>
      <c r="B21" s="506"/>
      <c r="C21" s="197" t="s">
        <v>157</v>
      </c>
      <c r="D21" s="287"/>
      <c r="E21" s="287"/>
      <c r="F21" s="287"/>
      <c r="G21" s="287"/>
      <c r="H21" s="287"/>
      <c r="I21" s="287"/>
      <c r="J21" s="287"/>
      <c r="K21" s="287"/>
      <c r="L21" s="287"/>
      <c r="M21" s="287"/>
      <c r="N21" s="287"/>
      <c r="O21" s="287"/>
      <c r="P21" s="287"/>
      <c r="Q21" s="262">
        <f>SUM(D21:P21)</f>
        <v>0</v>
      </c>
      <c r="R21" s="276"/>
    </row>
    <row r="22" spans="1:18" ht="12" thickBot="1">
      <c r="A22" s="275"/>
      <c r="B22" s="507"/>
      <c r="C22" s="260" t="s">
        <v>158</v>
      </c>
      <c r="D22" s="288">
        <f>D9+D20-D21</f>
        <v>0</v>
      </c>
      <c r="E22" s="288">
        <f aca="true" t="shared" si="3" ref="E22:N22">E9+E20-E21</f>
        <v>0</v>
      </c>
      <c r="F22" s="288">
        <f t="shared" si="3"/>
        <v>0</v>
      </c>
      <c r="G22" s="288">
        <f>G9+G20-G21</f>
        <v>0</v>
      </c>
      <c r="H22" s="288">
        <f t="shared" si="3"/>
        <v>0</v>
      </c>
      <c r="I22" s="288">
        <f t="shared" si="3"/>
        <v>0</v>
      </c>
      <c r="J22" s="288">
        <f t="shared" si="3"/>
        <v>0</v>
      </c>
      <c r="K22" s="288">
        <f t="shared" si="3"/>
        <v>0</v>
      </c>
      <c r="L22" s="288">
        <f>L9+L20-L21</f>
        <v>0</v>
      </c>
      <c r="M22" s="288">
        <f t="shared" si="3"/>
        <v>0</v>
      </c>
      <c r="N22" s="288">
        <f t="shared" si="3"/>
        <v>0</v>
      </c>
      <c r="O22" s="288">
        <f>O9+O20-O21</f>
        <v>0</v>
      </c>
      <c r="P22" s="288">
        <f>P9+P20-P21</f>
        <v>0</v>
      </c>
      <c r="Q22" s="263">
        <f>SUM(D22:P22)</f>
        <v>0</v>
      </c>
      <c r="R22" s="276"/>
    </row>
    <row r="23" spans="1:18" ht="12" thickBot="1">
      <c r="A23" s="275"/>
      <c r="B23" s="277"/>
      <c r="C23" s="277"/>
      <c r="D23" s="277"/>
      <c r="E23" s="277"/>
      <c r="F23" s="277"/>
      <c r="G23" s="277"/>
      <c r="H23" s="277"/>
      <c r="I23" s="277"/>
      <c r="J23" s="277"/>
      <c r="K23" s="277"/>
      <c r="L23" s="277"/>
      <c r="M23" s="277"/>
      <c r="N23" s="277"/>
      <c r="O23" s="277"/>
      <c r="P23" s="277"/>
      <c r="Q23" s="277"/>
      <c r="R23" s="276"/>
    </row>
    <row r="24" spans="1:18" ht="22.5">
      <c r="A24" s="275"/>
      <c r="B24" s="505" t="str">
        <f>IF('Page de garde'!$D$4="","Réalisations Année N-1 (ou comptes anticipés N-1)","Réalisations "&amp;('Page de garde'!$D$4-1)&amp;" (ou comptes anticipés "&amp;('Page de garde'!$D$4-1)&amp;")")</f>
        <v>Réalisations Année N-1 (ou comptes anticipés N-1)</v>
      </c>
      <c r="C24" s="284" t="s">
        <v>272</v>
      </c>
      <c r="D24" s="285"/>
      <c r="E24" s="285"/>
      <c r="F24" s="285"/>
      <c r="G24" s="285"/>
      <c r="H24" s="285"/>
      <c r="I24" s="285"/>
      <c r="J24" s="285"/>
      <c r="K24" s="285"/>
      <c r="L24" s="285"/>
      <c r="M24" s="285"/>
      <c r="N24" s="285"/>
      <c r="O24" s="285"/>
      <c r="P24" s="285"/>
      <c r="Q24" s="261">
        <f>SUM(D24:P24)</f>
        <v>0</v>
      </c>
      <c r="R24" s="276"/>
    </row>
    <row r="25" spans="1:18" ht="33.75">
      <c r="A25" s="275"/>
      <c r="B25" s="506"/>
      <c r="C25" s="197" t="s">
        <v>157</v>
      </c>
      <c r="D25" s="287"/>
      <c r="E25" s="287"/>
      <c r="F25" s="287"/>
      <c r="G25" s="287"/>
      <c r="H25" s="287"/>
      <c r="I25" s="287"/>
      <c r="J25" s="287"/>
      <c r="K25" s="287"/>
      <c r="L25" s="287"/>
      <c r="M25" s="287"/>
      <c r="N25" s="287"/>
      <c r="O25" s="287"/>
      <c r="P25" s="287"/>
      <c r="Q25" s="262">
        <f>SUM(D25:P25)</f>
        <v>0</v>
      </c>
      <c r="R25" s="276"/>
    </row>
    <row r="26" spans="1:18" ht="12" thickBot="1">
      <c r="A26" s="275"/>
      <c r="B26" s="507"/>
      <c r="C26" s="260" t="s">
        <v>158</v>
      </c>
      <c r="D26" s="288">
        <f aca="true" t="shared" si="4" ref="D26:N26">D13+D24-D25</f>
        <v>0</v>
      </c>
      <c r="E26" s="288">
        <f t="shared" si="4"/>
        <v>0</v>
      </c>
      <c r="F26" s="288">
        <f t="shared" si="4"/>
        <v>0</v>
      </c>
      <c r="G26" s="288">
        <f>G13+G24-G25</f>
        <v>0</v>
      </c>
      <c r="H26" s="288">
        <f t="shared" si="4"/>
        <v>0</v>
      </c>
      <c r="I26" s="288">
        <f t="shared" si="4"/>
        <v>0</v>
      </c>
      <c r="J26" s="288">
        <f t="shared" si="4"/>
        <v>0</v>
      </c>
      <c r="K26" s="288">
        <f t="shared" si="4"/>
        <v>0</v>
      </c>
      <c r="L26" s="288">
        <f>L13+L24-L25</f>
        <v>0</v>
      </c>
      <c r="M26" s="288">
        <f t="shared" si="4"/>
        <v>0</v>
      </c>
      <c r="N26" s="288">
        <f t="shared" si="4"/>
        <v>0</v>
      </c>
      <c r="O26" s="288">
        <f>O13+O24-O25</f>
        <v>0</v>
      </c>
      <c r="P26" s="288">
        <f>P13+P24-P25</f>
        <v>0</v>
      </c>
      <c r="Q26" s="263">
        <f>SUM(D26:P26)</f>
        <v>0</v>
      </c>
      <c r="R26" s="276"/>
    </row>
    <row r="27" spans="1:18" ht="12" thickBot="1">
      <c r="A27" s="275"/>
      <c r="B27" s="277"/>
      <c r="C27" s="277"/>
      <c r="D27" s="277"/>
      <c r="E27" s="277"/>
      <c r="F27" s="277"/>
      <c r="G27" s="277"/>
      <c r="H27" s="277"/>
      <c r="I27" s="277"/>
      <c r="J27" s="277"/>
      <c r="K27" s="277"/>
      <c r="L27" s="277"/>
      <c r="M27" s="277"/>
      <c r="N27" s="277"/>
      <c r="O27" s="277"/>
      <c r="P27" s="277"/>
      <c r="Q27" s="277"/>
      <c r="R27" s="276"/>
    </row>
    <row r="28" spans="1:18" ht="22.5">
      <c r="A28" s="275"/>
      <c r="B28" s="505" t="str">
        <f>IF('Page de garde'!$D$4="","Prévisions Année N","Prévisions "&amp;CHAR(10)&amp;'Page de garde'!$D$4)</f>
        <v>Prévisions Année N</v>
      </c>
      <c r="C28" s="284" t="s">
        <v>272</v>
      </c>
      <c r="D28" s="285"/>
      <c r="E28" s="285"/>
      <c r="F28" s="285"/>
      <c r="G28" s="285"/>
      <c r="H28" s="285"/>
      <c r="I28" s="285"/>
      <c r="J28" s="285"/>
      <c r="K28" s="285"/>
      <c r="L28" s="285"/>
      <c r="M28" s="285"/>
      <c r="N28" s="285"/>
      <c r="O28" s="285"/>
      <c r="P28" s="285"/>
      <c r="Q28" s="261">
        <f>SUM(D28:P28)</f>
        <v>0</v>
      </c>
      <c r="R28" s="276"/>
    </row>
    <row r="29" spans="1:18" ht="33.75">
      <c r="A29" s="275"/>
      <c r="B29" s="506"/>
      <c r="C29" s="197" t="s">
        <v>157</v>
      </c>
      <c r="D29" s="287"/>
      <c r="E29" s="287"/>
      <c r="F29" s="287"/>
      <c r="G29" s="287"/>
      <c r="H29" s="287"/>
      <c r="I29" s="287"/>
      <c r="J29" s="287"/>
      <c r="K29" s="287"/>
      <c r="L29" s="287"/>
      <c r="M29" s="287"/>
      <c r="N29" s="287"/>
      <c r="O29" s="287"/>
      <c r="P29" s="287"/>
      <c r="Q29" s="262">
        <f>SUM(D29:P29)</f>
        <v>0</v>
      </c>
      <c r="R29" s="276"/>
    </row>
    <row r="30" spans="1:18" ht="12" thickBot="1">
      <c r="A30" s="275"/>
      <c r="B30" s="507"/>
      <c r="C30" s="260" t="s">
        <v>158</v>
      </c>
      <c r="D30" s="288">
        <f aca="true" t="shared" si="5" ref="D30:P30">D17+D28-D29</f>
        <v>0</v>
      </c>
      <c r="E30" s="288">
        <f t="shared" si="5"/>
        <v>0</v>
      </c>
      <c r="F30" s="288">
        <f t="shared" si="5"/>
        <v>0</v>
      </c>
      <c r="G30" s="288">
        <f>G17+G28-G29</f>
        <v>0</v>
      </c>
      <c r="H30" s="288">
        <f t="shared" si="5"/>
        <v>0</v>
      </c>
      <c r="I30" s="288">
        <f t="shared" si="5"/>
        <v>0</v>
      </c>
      <c r="J30" s="288">
        <f t="shared" si="5"/>
        <v>0</v>
      </c>
      <c r="K30" s="288">
        <f t="shared" si="5"/>
        <v>0</v>
      </c>
      <c r="L30" s="288">
        <f>L17+L28-L29</f>
        <v>0</v>
      </c>
      <c r="M30" s="288">
        <f t="shared" si="5"/>
        <v>0</v>
      </c>
      <c r="N30" s="288">
        <f t="shared" si="5"/>
        <v>0</v>
      </c>
      <c r="O30" s="288">
        <f>O17+O28-O29</f>
        <v>0</v>
      </c>
      <c r="P30" s="288">
        <f t="shared" si="5"/>
        <v>0</v>
      </c>
      <c r="Q30" s="263">
        <f>SUM(D30:P30)</f>
        <v>0</v>
      </c>
      <c r="R30" s="276"/>
    </row>
    <row r="31" spans="1:18" ht="11.25">
      <c r="A31" s="275"/>
      <c r="B31" s="277"/>
      <c r="C31" s="277"/>
      <c r="D31" s="277"/>
      <c r="E31" s="277"/>
      <c r="F31" s="277"/>
      <c r="G31" s="277"/>
      <c r="H31" s="277"/>
      <c r="I31" s="277"/>
      <c r="J31" s="277"/>
      <c r="K31" s="277"/>
      <c r="L31" s="277"/>
      <c r="M31" s="277"/>
      <c r="N31" s="277"/>
      <c r="O31" s="277"/>
      <c r="P31" s="277"/>
      <c r="Q31" s="277"/>
      <c r="R31" s="276"/>
    </row>
    <row r="32" spans="1:18" ht="12" thickBot="1">
      <c r="A32" s="275"/>
      <c r="B32" s="283" t="s">
        <v>159</v>
      </c>
      <c r="C32" s="277"/>
      <c r="D32" s="277"/>
      <c r="E32" s="277"/>
      <c r="F32" s="277"/>
      <c r="G32" s="277"/>
      <c r="H32" s="277"/>
      <c r="I32" s="277"/>
      <c r="J32" s="277"/>
      <c r="K32" s="277"/>
      <c r="L32" s="277"/>
      <c r="M32" s="277"/>
      <c r="N32" s="277"/>
      <c r="O32" s="277"/>
      <c r="P32" s="277"/>
      <c r="Q32" s="277"/>
      <c r="R32" s="276"/>
    </row>
    <row r="33" spans="1:18" s="290" customFormat="1" ht="23.25" thickBot="1">
      <c r="A33" s="289"/>
      <c r="B33" s="235"/>
      <c r="C33" s="235"/>
      <c r="D33" s="186" t="str">
        <f>IF('Page de garde'!$D$4="","Réalisations "&amp;CHAR(10)&amp;"Année N-2","Réalisations"&amp;CHAR(10)&amp;('Page de garde'!$D$4-2))</f>
        <v>Réalisations 
Année N-2</v>
      </c>
      <c r="E33" s="187" t="str">
        <f>IF('Page de garde'!$D$4="","Réalisations Année N-1 (ou anticipés N-1)","Réalisations "&amp;('Page de garde'!$D$4-1)&amp;" (ou anticipés "&amp;('Page de garde'!$D$4-1)&amp;")")</f>
        <v>Réalisations Année N-1 (ou anticipés N-1)</v>
      </c>
      <c r="F33" s="188" t="str">
        <f>IF('Page de garde'!$D$4="","Prévisions Année N","Prévisions "&amp;CHAR(10)&amp;'Page de garde'!$D$4)</f>
        <v>Prévisions Année N</v>
      </c>
      <c r="G33" s="277"/>
      <c r="H33" s="277"/>
      <c r="I33" s="277"/>
      <c r="J33" s="277"/>
      <c r="K33" s="277"/>
      <c r="L33" s="277"/>
      <c r="M33" s="277"/>
      <c r="N33" s="277"/>
      <c r="O33" s="277"/>
      <c r="P33" s="277"/>
      <c r="Q33" s="277"/>
      <c r="R33" s="276"/>
    </row>
    <row r="34" spans="1:18" ht="11.25">
      <c r="A34" s="275"/>
      <c r="B34" s="505" t="s">
        <v>160</v>
      </c>
      <c r="C34" s="284" t="s">
        <v>164</v>
      </c>
      <c r="D34" s="291">
        <f>IF(Q22&lt;0,0,Q22)</f>
        <v>0</v>
      </c>
      <c r="E34" s="291">
        <f>IF(Q26&lt;0,0,Q26)</f>
        <v>0</v>
      </c>
      <c r="F34" s="292">
        <f>IF(Q30&lt;0,0,Q30)</f>
        <v>0</v>
      </c>
      <c r="G34" s="277"/>
      <c r="H34" s="277"/>
      <c r="I34" s="277"/>
      <c r="J34" s="277"/>
      <c r="K34" s="277"/>
      <c r="L34" s="277"/>
      <c r="M34" s="277"/>
      <c r="N34" s="277"/>
      <c r="O34" s="277"/>
      <c r="P34" s="277"/>
      <c r="Q34" s="277"/>
      <c r="R34" s="276"/>
    </row>
    <row r="35" spans="1:18" ht="11.25">
      <c r="A35" s="275"/>
      <c r="B35" s="506"/>
      <c r="C35" s="286" t="s">
        <v>170</v>
      </c>
      <c r="D35" s="287"/>
      <c r="E35" s="287"/>
      <c r="F35" s="295"/>
      <c r="G35" s="277"/>
      <c r="H35" s="277"/>
      <c r="I35" s="277"/>
      <c r="J35" s="277"/>
      <c r="K35" s="277"/>
      <c r="L35" s="277"/>
      <c r="M35" s="277"/>
      <c r="N35" s="277"/>
      <c r="O35" s="277"/>
      <c r="P35" s="277"/>
      <c r="Q35" s="277"/>
      <c r="R35" s="276"/>
    </row>
    <row r="36" spans="1:18" ht="11.25">
      <c r="A36" s="275"/>
      <c r="B36" s="506"/>
      <c r="C36" s="286" t="s">
        <v>171</v>
      </c>
      <c r="D36" s="287"/>
      <c r="E36" s="287"/>
      <c r="F36" s="295"/>
      <c r="G36" s="277"/>
      <c r="H36" s="277"/>
      <c r="I36" s="277"/>
      <c r="J36" s="277"/>
      <c r="K36" s="277"/>
      <c r="L36" s="277"/>
      <c r="M36" s="277"/>
      <c r="N36" s="277"/>
      <c r="O36" s="277"/>
      <c r="P36" s="277"/>
      <c r="Q36" s="277"/>
      <c r="R36" s="276"/>
    </row>
    <row r="37" spans="1:18" ht="11.25">
      <c r="A37" s="275"/>
      <c r="B37" s="506"/>
      <c r="C37" s="286" t="s">
        <v>172</v>
      </c>
      <c r="D37" s="287"/>
      <c r="E37" s="287"/>
      <c r="F37" s="295"/>
      <c r="G37" s="277"/>
      <c r="H37" s="277"/>
      <c r="I37" s="277"/>
      <c r="J37" s="277"/>
      <c r="K37" s="277"/>
      <c r="L37" s="277"/>
      <c r="M37" s="277"/>
      <c r="N37" s="277"/>
      <c r="O37" s="277"/>
      <c r="P37" s="277"/>
      <c r="Q37" s="277"/>
      <c r="R37" s="276"/>
    </row>
    <row r="38" spans="1:18" ht="11.25">
      <c r="A38" s="275"/>
      <c r="B38" s="506"/>
      <c r="C38" s="286" t="s">
        <v>161</v>
      </c>
      <c r="D38" s="297">
        <f>SUM(D34:D37)</f>
        <v>0</v>
      </c>
      <c r="E38" s="297">
        <f>SUM(E34:E37)</f>
        <v>0</v>
      </c>
      <c r="F38" s="262">
        <f>SUM(F34:F37)</f>
        <v>0</v>
      </c>
      <c r="G38" s="277"/>
      <c r="H38" s="277"/>
      <c r="I38" s="277"/>
      <c r="J38" s="277"/>
      <c r="K38" s="277"/>
      <c r="L38" s="277"/>
      <c r="M38" s="277"/>
      <c r="N38" s="277"/>
      <c r="O38" s="277"/>
      <c r="P38" s="277"/>
      <c r="Q38" s="277"/>
      <c r="R38" s="276"/>
    </row>
    <row r="39" spans="1:18" ht="11.25">
      <c r="A39" s="275"/>
      <c r="B39" s="506"/>
      <c r="C39" s="286" t="s">
        <v>162</v>
      </c>
      <c r="D39" s="297">
        <f>IF((D38-D47)&gt;0,0,D47-D38)</f>
        <v>0</v>
      </c>
      <c r="E39" s="297">
        <f>IF((E38-E47)&gt;0,0,E47-E38)</f>
        <v>0</v>
      </c>
      <c r="F39" s="262">
        <f>IF((F38-F47)&gt;0,0,F47-F38)</f>
        <v>0</v>
      </c>
      <c r="G39" s="277"/>
      <c r="H39" s="277"/>
      <c r="I39" s="277"/>
      <c r="J39" s="277"/>
      <c r="K39" s="277"/>
      <c r="L39" s="277"/>
      <c r="M39" s="277"/>
      <c r="N39" s="277"/>
      <c r="O39" s="277"/>
      <c r="P39" s="277"/>
      <c r="Q39" s="277"/>
      <c r="R39" s="276"/>
    </row>
    <row r="40" spans="1:18" ht="12" thickBot="1">
      <c r="A40" s="275"/>
      <c r="B40" s="507"/>
      <c r="C40" s="260" t="s">
        <v>163</v>
      </c>
      <c r="D40" s="288">
        <f>D38+D39</f>
        <v>0</v>
      </c>
      <c r="E40" s="288">
        <f>E38+E39</f>
        <v>0</v>
      </c>
      <c r="F40" s="263">
        <f>F38+F39</f>
        <v>0</v>
      </c>
      <c r="G40" s="277"/>
      <c r="H40" s="277"/>
      <c r="I40" s="277"/>
      <c r="J40" s="277"/>
      <c r="K40" s="277"/>
      <c r="L40" s="277"/>
      <c r="M40" s="277"/>
      <c r="N40" s="277"/>
      <c r="O40" s="277"/>
      <c r="P40" s="277"/>
      <c r="Q40" s="277"/>
      <c r="R40" s="276"/>
    </row>
    <row r="41" spans="1:18" ht="12" thickBot="1">
      <c r="A41" s="275"/>
      <c r="B41" s="283"/>
      <c r="C41" s="277"/>
      <c r="D41" s="277"/>
      <c r="E41" s="277"/>
      <c r="F41" s="277"/>
      <c r="G41" s="277"/>
      <c r="H41" s="277"/>
      <c r="I41" s="277"/>
      <c r="J41" s="277"/>
      <c r="K41" s="277"/>
      <c r="L41" s="277"/>
      <c r="M41" s="277"/>
      <c r="N41" s="277"/>
      <c r="O41" s="277"/>
      <c r="P41" s="277"/>
      <c r="Q41" s="277"/>
      <c r="R41" s="276"/>
    </row>
    <row r="42" spans="1:18" s="290" customFormat="1" ht="23.25" thickBot="1">
      <c r="A42" s="289"/>
      <c r="B42" s="235"/>
      <c r="C42" s="235"/>
      <c r="D42" s="186" t="str">
        <f>IF('Page de garde'!$D$4="","Réalisations "&amp;CHAR(10)&amp;"Année N-2","Réalisations"&amp;CHAR(10)&amp;('Page de garde'!$D$4-2))</f>
        <v>Réalisations 
Année N-2</v>
      </c>
      <c r="E42" s="187" t="str">
        <f>IF('Page de garde'!$D$4="","Réalisations Année N-1 (ou anticipés N-1)","Réalisations "&amp;('Page de garde'!$D$4-1)&amp;" (ou anticipés "&amp;('Page de garde'!$D$4-1)&amp;")")</f>
        <v>Réalisations Année N-1 (ou anticipés N-1)</v>
      </c>
      <c r="F42" s="188" t="str">
        <f>IF('Page de garde'!$D$4="","Prévisions Année N","Prévisions "&amp;CHAR(10)&amp;'Page de garde'!$D$4)</f>
        <v>Prévisions Année N</v>
      </c>
      <c r="G42" s="277"/>
      <c r="H42" s="277"/>
      <c r="I42" s="277"/>
      <c r="J42" s="277"/>
      <c r="K42" s="277"/>
      <c r="L42" s="277"/>
      <c r="M42" s="277"/>
      <c r="N42" s="277"/>
      <c r="O42" s="277"/>
      <c r="P42" s="277"/>
      <c r="Q42" s="277"/>
      <c r="R42" s="276"/>
    </row>
    <row r="43" spans="1:18" ht="11.25">
      <c r="A43" s="275"/>
      <c r="B43" s="505" t="s">
        <v>165</v>
      </c>
      <c r="C43" s="293" t="s">
        <v>166</v>
      </c>
      <c r="D43" s="294">
        <f>IF(Q22&gt;0,0,-Q22)</f>
        <v>0</v>
      </c>
      <c r="E43" s="294">
        <f>IF(Q26&gt;0,0,-Q26)</f>
        <v>0</v>
      </c>
      <c r="F43" s="261">
        <f>IF(Q30&gt;0,0,-Q30)</f>
        <v>0</v>
      </c>
      <c r="G43" s="277"/>
      <c r="H43" s="277"/>
      <c r="I43" s="277"/>
      <c r="J43" s="277"/>
      <c r="K43" s="277"/>
      <c r="L43" s="277"/>
      <c r="M43" s="277"/>
      <c r="N43" s="277"/>
      <c r="O43" s="277"/>
      <c r="P43" s="277"/>
      <c r="Q43" s="277"/>
      <c r="R43" s="276"/>
    </row>
    <row r="44" spans="1:18" ht="11.25">
      <c r="A44" s="275"/>
      <c r="B44" s="506"/>
      <c r="C44" s="296" t="s">
        <v>167</v>
      </c>
      <c r="D44" s="287"/>
      <c r="E44" s="287"/>
      <c r="F44" s="295"/>
      <c r="G44" s="277"/>
      <c r="H44" s="277"/>
      <c r="I44" s="277"/>
      <c r="J44" s="277"/>
      <c r="K44" s="277"/>
      <c r="L44" s="277"/>
      <c r="M44" s="277"/>
      <c r="N44" s="277"/>
      <c r="O44" s="277"/>
      <c r="P44" s="277"/>
      <c r="Q44" s="277"/>
      <c r="R44" s="276"/>
    </row>
    <row r="45" spans="1:18" ht="11.25">
      <c r="A45" s="275"/>
      <c r="B45" s="506"/>
      <c r="C45" s="296" t="s">
        <v>168</v>
      </c>
      <c r="D45" s="287"/>
      <c r="E45" s="287"/>
      <c r="F45" s="295"/>
      <c r="G45" s="277"/>
      <c r="H45" s="277"/>
      <c r="I45" s="277"/>
      <c r="J45" s="277"/>
      <c r="K45" s="277"/>
      <c r="L45" s="277"/>
      <c r="M45" s="277"/>
      <c r="N45" s="277"/>
      <c r="O45" s="277"/>
      <c r="P45" s="277"/>
      <c r="Q45" s="277"/>
      <c r="R45" s="276"/>
    </row>
    <row r="46" spans="1:18" ht="11.25">
      <c r="A46" s="275"/>
      <c r="B46" s="506"/>
      <c r="C46" s="296" t="s">
        <v>169</v>
      </c>
      <c r="D46" s="287"/>
      <c r="E46" s="287"/>
      <c r="F46" s="295"/>
      <c r="G46" s="277"/>
      <c r="H46" s="277"/>
      <c r="I46" s="277"/>
      <c r="J46" s="277"/>
      <c r="K46" s="277"/>
      <c r="L46" s="277"/>
      <c r="M46" s="277"/>
      <c r="N46" s="277"/>
      <c r="O46" s="277"/>
      <c r="P46" s="277"/>
      <c r="Q46" s="277"/>
      <c r="R46" s="276"/>
    </row>
    <row r="47" spans="1:18" ht="11.25">
      <c r="A47" s="275"/>
      <c r="B47" s="506"/>
      <c r="C47" s="296" t="s">
        <v>240</v>
      </c>
      <c r="D47" s="297">
        <f>SUM(D43:D46)</f>
        <v>0</v>
      </c>
      <c r="E47" s="297">
        <f>SUM(E43:E46)</f>
        <v>0</v>
      </c>
      <c r="F47" s="262">
        <f>SUM(F43:F46)</f>
        <v>0</v>
      </c>
      <c r="G47" s="277"/>
      <c r="H47" s="277"/>
      <c r="I47" s="277"/>
      <c r="J47" s="277"/>
      <c r="K47" s="277"/>
      <c r="L47" s="277"/>
      <c r="M47" s="277"/>
      <c r="N47" s="277"/>
      <c r="O47" s="277"/>
      <c r="P47" s="277"/>
      <c r="Q47" s="277"/>
      <c r="R47" s="276"/>
    </row>
    <row r="48" spans="1:18" ht="11.25">
      <c r="A48" s="275"/>
      <c r="B48" s="506"/>
      <c r="C48" s="296" t="s">
        <v>173</v>
      </c>
      <c r="D48" s="297">
        <f>IF((D47-D38)&gt;0,0,D38-D47)</f>
        <v>0</v>
      </c>
      <c r="E48" s="297">
        <f>IF((E47-E38)&gt;0,0,E38-E47)</f>
        <v>0</v>
      </c>
      <c r="F48" s="262">
        <f>IF((F47-F38)&gt;0,0,F38-F47)</f>
        <v>0</v>
      </c>
      <c r="G48" s="277"/>
      <c r="H48" s="277"/>
      <c r="I48" s="277"/>
      <c r="J48" s="277"/>
      <c r="K48" s="277"/>
      <c r="L48" s="277"/>
      <c r="M48" s="277"/>
      <c r="N48" s="277"/>
      <c r="O48" s="277"/>
      <c r="P48" s="277"/>
      <c r="Q48" s="277"/>
      <c r="R48" s="276"/>
    </row>
    <row r="49" spans="1:18" ht="12" thickBot="1">
      <c r="A49" s="275"/>
      <c r="B49" s="507"/>
      <c r="C49" s="298" t="s">
        <v>163</v>
      </c>
      <c r="D49" s="288">
        <f>D47+D48</f>
        <v>0</v>
      </c>
      <c r="E49" s="288">
        <f>E47+E48</f>
        <v>0</v>
      </c>
      <c r="F49" s="263">
        <f>F47+F48</f>
        <v>0</v>
      </c>
      <c r="G49" s="277"/>
      <c r="H49" s="277"/>
      <c r="I49" s="277"/>
      <c r="J49" s="277"/>
      <c r="K49" s="277"/>
      <c r="L49" s="277"/>
      <c r="M49" s="277"/>
      <c r="N49" s="277"/>
      <c r="O49" s="277"/>
      <c r="P49" s="277"/>
      <c r="Q49" s="277"/>
      <c r="R49" s="276"/>
    </row>
    <row r="50" spans="1:18" ht="12" thickBot="1">
      <c r="A50" s="299"/>
      <c r="B50" s="300"/>
      <c r="C50" s="300"/>
      <c r="D50" s="300"/>
      <c r="E50" s="300"/>
      <c r="F50" s="300"/>
      <c r="G50" s="300"/>
      <c r="H50" s="300"/>
      <c r="I50" s="300"/>
      <c r="J50" s="300"/>
      <c r="K50" s="300"/>
      <c r="L50" s="300"/>
      <c r="M50" s="300"/>
      <c r="N50" s="300"/>
      <c r="O50" s="300"/>
      <c r="P50" s="300"/>
      <c r="Q50" s="300"/>
      <c r="R50" s="301"/>
    </row>
  </sheetData>
  <sheetProtection password="EAD6" sheet="1"/>
  <mergeCells count="14">
    <mergeCell ref="B20:B22"/>
    <mergeCell ref="B7:B9"/>
    <mergeCell ref="B11:B13"/>
    <mergeCell ref="E4:H4"/>
    <mergeCell ref="B43:B49"/>
    <mergeCell ref="D4:D5"/>
    <mergeCell ref="B24:B26"/>
    <mergeCell ref="B28:B30"/>
    <mergeCell ref="B34:B40"/>
    <mergeCell ref="B2:Q2"/>
    <mergeCell ref="Q4:Q5"/>
    <mergeCell ref="I4:M4"/>
    <mergeCell ref="N4:P4"/>
    <mergeCell ref="B15:B17"/>
  </mergeCells>
  <dataValidations count="5">
    <dataValidation type="decimal" operator="greaterThanOrEqual" allowBlank="1" showInputMessage="1" showErrorMessage="1" error="Veuillez saisir un nombre." sqref="D34:E41 D31:E32 D23:Q25 D27:Q29 D7:Q21 D43:E49 G31:Q49 F31:F32 F34:F41 F43:F49">
      <formula1>0</formula1>
    </dataValidation>
    <dataValidation type="decimal" operator="lessThanOrEqual" allowBlank="1" showInputMessage="1" showErrorMessage="1" error="Veuillez saisir un nombre." sqref="A22:IV22">
      <formula1>999999999999999</formula1>
    </dataValidation>
    <dataValidation type="decimal" operator="lessThanOrEqual" allowBlank="1" showInputMessage="1" showErrorMessage="1" error="Veuillez saisir un nombre." sqref="A26:IV26">
      <formula1>999999999999</formula1>
    </dataValidation>
    <dataValidation type="decimal" operator="lessThanOrEqual" allowBlank="1" showInputMessage="1" showErrorMessage="1" error="Veuillez saisir un nombre." sqref="A30:IV30">
      <formula1>9999999999999</formula1>
    </dataValidation>
    <dataValidation operator="greaterThanOrEqual" allowBlank="1" showInputMessage="1" showErrorMessage="1" error="Veuillez saisir un nombre." sqref="D33:E33 D42:E42 F33 F42"/>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91" r:id="rId2"/>
  <drawing r:id="rId1"/>
</worksheet>
</file>

<file path=xl/worksheets/sheet11.xml><?xml version="1.0" encoding="utf-8"?>
<worksheet xmlns="http://schemas.openxmlformats.org/spreadsheetml/2006/main" xmlns:r="http://schemas.openxmlformats.org/officeDocument/2006/relationships">
  <sheetPr codeName="Feuil7"/>
  <dimension ref="A1:O49"/>
  <sheetViews>
    <sheetView showGridLines="0" zoomScalePageLayoutView="0" workbookViewId="0" topLeftCell="A1">
      <selection activeCell="B2" sqref="B2:L2"/>
    </sheetView>
  </sheetViews>
  <sheetFormatPr defaultColWidth="11.421875" defaultRowHeight="15"/>
  <cols>
    <col min="1" max="1" width="2.7109375" style="305" customWidth="1"/>
    <col min="2" max="2" width="11.421875" style="305" customWidth="1"/>
    <col min="3" max="3" width="31.140625" style="305" customWidth="1"/>
    <col min="4" max="9" width="15.7109375" style="305" customWidth="1"/>
    <col min="10" max="11" width="10.7109375" style="305" customWidth="1"/>
    <col min="12" max="12" width="16.7109375" style="305" customWidth="1"/>
    <col min="13" max="13" width="2.7109375" style="305" customWidth="1"/>
    <col min="14" max="16384" width="11.421875" style="305" customWidth="1"/>
  </cols>
  <sheetData>
    <row r="1" spans="1:13" ht="12.75">
      <c r="A1" s="302"/>
      <c r="B1" s="303"/>
      <c r="C1" s="303"/>
      <c r="D1" s="303"/>
      <c r="E1" s="303"/>
      <c r="F1" s="303"/>
      <c r="G1" s="303"/>
      <c r="H1" s="303"/>
      <c r="I1" s="303"/>
      <c r="J1" s="303"/>
      <c r="K1" s="303"/>
      <c r="L1" s="303"/>
      <c r="M1" s="304"/>
    </row>
    <row r="2" spans="1:13" ht="38.25" customHeight="1">
      <c r="A2" s="306"/>
      <c r="B2" s="480" t="s">
        <v>346</v>
      </c>
      <c r="C2" s="480"/>
      <c r="D2" s="480"/>
      <c r="E2" s="480"/>
      <c r="F2" s="480"/>
      <c r="G2" s="480"/>
      <c r="H2" s="480"/>
      <c r="I2" s="480"/>
      <c r="J2" s="480"/>
      <c r="K2" s="480"/>
      <c r="L2" s="480"/>
      <c r="M2" s="307"/>
    </row>
    <row r="3" spans="1:13" ht="12.75">
      <c r="A3" s="306"/>
      <c r="B3" s="308"/>
      <c r="C3" s="308"/>
      <c r="D3" s="308"/>
      <c r="E3" s="308"/>
      <c r="F3" s="308"/>
      <c r="G3" s="308"/>
      <c r="H3" s="308"/>
      <c r="I3" s="308"/>
      <c r="J3" s="308"/>
      <c r="K3" s="308"/>
      <c r="L3" s="308"/>
      <c r="M3" s="307"/>
    </row>
    <row r="4" spans="1:13" ht="12.75">
      <c r="A4" s="306"/>
      <c r="B4" s="309" t="s">
        <v>281</v>
      </c>
      <c r="C4" s="310"/>
      <c r="D4" s="310"/>
      <c r="E4" s="310"/>
      <c r="F4" s="310"/>
      <c r="G4" s="310"/>
      <c r="H4" s="310"/>
      <c r="I4" s="310"/>
      <c r="J4" s="311"/>
      <c r="K4" s="308"/>
      <c r="L4" s="308"/>
      <c r="M4" s="307"/>
    </row>
    <row r="5" spans="1:13" ht="12.75">
      <c r="A5" s="306"/>
      <c r="B5" s="312"/>
      <c r="C5" s="308"/>
      <c r="D5" s="308"/>
      <c r="E5" s="308"/>
      <c r="F5" s="308"/>
      <c r="G5" s="308"/>
      <c r="H5" s="308"/>
      <c r="I5" s="308"/>
      <c r="J5" s="313"/>
      <c r="K5" s="308"/>
      <c r="L5" s="308"/>
      <c r="M5" s="307"/>
    </row>
    <row r="6" spans="1:13" ht="15" customHeight="1">
      <c r="A6" s="306"/>
      <c r="B6" s="520" t="s">
        <v>251</v>
      </c>
      <c r="C6" s="521"/>
      <c r="D6" s="521"/>
      <c r="E6" s="521"/>
      <c r="F6" s="521"/>
      <c r="G6" s="521"/>
      <c r="H6" s="521"/>
      <c r="I6" s="521"/>
      <c r="J6" s="522"/>
      <c r="K6" s="308"/>
      <c r="L6" s="308"/>
      <c r="M6" s="307"/>
    </row>
    <row r="7" spans="1:13" ht="12.75">
      <c r="A7" s="306"/>
      <c r="B7" s="344"/>
      <c r="C7" s="345"/>
      <c r="D7" s="345"/>
      <c r="E7" s="345"/>
      <c r="F7" s="345"/>
      <c r="G7" s="345"/>
      <c r="H7" s="345"/>
      <c r="I7" s="345"/>
      <c r="J7" s="346"/>
      <c r="K7" s="308"/>
      <c r="L7" s="308"/>
      <c r="M7" s="307"/>
    </row>
    <row r="8" spans="1:13" ht="25.5" customHeight="1">
      <c r="A8" s="306"/>
      <c r="B8" s="520" t="s">
        <v>252</v>
      </c>
      <c r="C8" s="521"/>
      <c r="D8" s="521"/>
      <c r="E8" s="521"/>
      <c r="F8" s="521"/>
      <c r="G8" s="521"/>
      <c r="H8" s="521"/>
      <c r="I8" s="521"/>
      <c r="J8" s="522"/>
      <c r="K8" s="308"/>
      <c r="L8" s="308"/>
      <c r="M8" s="307"/>
    </row>
    <row r="9" spans="1:13" ht="12.75">
      <c r="A9" s="306"/>
      <c r="B9" s="314"/>
      <c r="C9" s="136"/>
      <c r="D9" s="136"/>
      <c r="E9" s="136"/>
      <c r="F9" s="136"/>
      <c r="G9" s="136"/>
      <c r="H9" s="136"/>
      <c r="I9" s="136"/>
      <c r="J9" s="313"/>
      <c r="K9" s="308"/>
      <c r="L9" s="308"/>
      <c r="M9" s="307"/>
    </row>
    <row r="10" spans="1:13" ht="25.5" customHeight="1">
      <c r="A10" s="306"/>
      <c r="B10" s="520" t="s">
        <v>282</v>
      </c>
      <c r="C10" s="521"/>
      <c r="D10" s="521"/>
      <c r="E10" s="521"/>
      <c r="F10" s="521"/>
      <c r="G10" s="521"/>
      <c r="H10" s="521"/>
      <c r="I10" s="521"/>
      <c r="J10" s="522"/>
      <c r="K10" s="308"/>
      <c r="L10" s="308"/>
      <c r="M10" s="307"/>
    </row>
    <row r="11" spans="1:13" ht="15" customHeight="1">
      <c r="A11" s="306"/>
      <c r="B11" s="344"/>
      <c r="C11" s="345"/>
      <c r="D11" s="345"/>
      <c r="E11" s="345"/>
      <c r="F11" s="345"/>
      <c r="G11" s="345"/>
      <c r="H11" s="345"/>
      <c r="I11" s="345"/>
      <c r="J11" s="346"/>
      <c r="K11" s="308"/>
      <c r="L11" s="308"/>
      <c r="M11" s="307"/>
    </row>
    <row r="12" spans="1:13" ht="15" customHeight="1">
      <c r="A12" s="306"/>
      <c r="B12" s="344"/>
      <c r="C12" s="345"/>
      <c r="D12" s="345"/>
      <c r="E12" s="345"/>
      <c r="F12" s="345"/>
      <c r="G12" s="345"/>
      <c r="H12" s="345"/>
      <c r="I12" s="345"/>
      <c r="J12" s="346"/>
      <c r="K12" s="308"/>
      <c r="L12" s="308"/>
      <c r="M12" s="307"/>
    </row>
    <row r="13" spans="1:13" ht="15" customHeight="1">
      <c r="A13" s="306"/>
      <c r="B13" s="344"/>
      <c r="C13" s="345"/>
      <c r="D13" s="345"/>
      <c r="E13" s="345"/>
      <c r="F13" s="345"/>
      <c r="G13" s="345"/>
      <c r="H13" s="345"/>
      <c r="I13" s="345"/>
      <c r="J13" s="346"/>
      <c r="K13" s="308"/>
      <c r="L13" s="308"/>
      <c r="M13" s="307"/>
    </row>
    <row r="14" spans="1:13" ht="15" customHeight="1">
      <c r="A14" s="306"/>
      <c r="B14" s="344"/>
      <c r="C14" s="345"/>
      <c r="D14" s="345"/>
      <c r="E14" s="345"/>
      <c r="F14" s="345"/>
      <c r="G14" s="345"/>
      <c r="H14" s="345"/>
      <c r="I14" s="345"/>
      <c r="J14" s="346"/>
      <c r="K14" s="308"/>
      <c r="L14" s="308"/>
      <c r="M14" s="307"/>
    </row>
    <row r="15" spans="1:13" ht="15" customHeight="1">
      <c r="A15" s="306"/>
      <c r="B15" s="344"/>
      <c r="C15" s="345"/>
      <c r="D15" s="345"/>
      <c r="E15" s="345"/>
      <c r="F15" s="345"/>
      <c r="G15" s="345"/>
      <c r="H15" s="345"/>
      <c r="I15" s="345"/>
      <c r="J15" s="346"/>
      <c r="K15" s="308"/>
      <c r="L15" s="308"/>
      <c r="M15" s="307"/>
    </row>
    <row r="16" spans="1:13" ht="15" customHeight="1">
      <c r="A16" s="306"/>
      <c r="B16" s="344"/>
      <c r="C16" s="345"/>
      <c r="D16" s="345"/>
      <c r="E16" s="345"/>
      <c r="F16" s="345"/>
      <c r="G16" s="345"/>
      <c r="H16" s="345"/>
      <c r="I16" s="345"/>
      <c r="J16" s="346"/>
      <c r="K16" s="308"/>
      <c r="L16" s="308"/>
      <c r="M16" s="307"/>
    </row>
    <row r="17" spans="1:13" ht="15" customHeight="1">
      <c r="A17" s="306"/>
      <c r="B17" s="344"/>
      <c r="C17" s="345"/>
      <c r="D17" s="345"/>
      <c r="E17" s="345"/>
      <c r="F17" s="345"/>
      <c r="G17" s="345"/>
      <c r="H17" s="345"/>
      <c r="I17" s="345"/>
      <c r="J17" s="346"/>
      <c r="K17" s="308"/>
      <c r="L17" s="308"/>
      <c r="M17" s="307"/>
    </row>
    <row r="18" spans="1:13" ht="15" customHeight="1">
      <c r="A18" s="306"/>
      <c r="B18" s="344"/>
      <c r="C18" s="345"/>
      <c r="D18" s="345"/>
      <c r="E18" s="345"/>
      <c r="F18" s="345"/>
      <c r="G18" s="345"/>
      <c r="H18" s="345"/>
      <c r="I18" s="345"/>
      <c r="J18" s="346"/>
      <c r="K18" s="308"/>
      <c r="L18" s="308"/>
      <c r="M18" s="307"/>
    </row>
    <row r="19" spans="1:13" ht="15" customHeight="1">
      <c r="A19" s="306"/>
      <c r="B19" s="534"/>
      <c r="C19" s="535"/>
      <c r="D19" s="535"/>
      <c r="E19" s="535"/>
      <c r="F19" s="535"/>
      <c r="G19" s="535"/>
      <c r="H19" s="535"/>
      <c r="I19" s="535"/>
      <c r="J19" s="536"/>
      <c r="K19" s="308"/>
      <c r="L19" s="308"/>
      <c r="M19" s="307"/>
    </row>
    <row r="20" spans="1:13" ht="12.75">
      <c r="A20" s="306"/>
      <c r="B20" s="345"/>
      <c r="C20" s="345"/>
      <c r="D20" s="345"/>
      <c r="E20" s="345"/>
      <c r="F20" s="345"/>
      <c r="G20" s="345"/>
      <c r="H20" s="345"/>
      <c r="I20" s="345"/>
      <c r="J20" s="345"/>
      <c r="K20" s="308"/>
      <c r="L20" s="308"/>
      <c r="M20" s="307"/>
    </row>
    <row r="21" spans="1:13" ht="13.5" thickBot="1">
      <c r="A21" s="306"/>
      <c r="B21" s="345"/>
      <c r="C21" s="345"/>
      <c r="D21" s="345"/>
      <c r="E21" s="345"/>
      <c r="F21" s="345"/>
      <c r="G21" s="345"/>
      <c r="H21" s="345"/>
      <c r="I21" s="345"/>
      <c r="J21" s="345"/>
      <c r="K21" s="308"/>
      <c r="L21" s="308"/>
      <c r="M21" s="307"/>
    </row>
    <row r="22" spans="1:13" ht="12.75" customHeight="1">
      <c r="A22" s="306"/>
      <c r="B22" s="549" t="s">
        <v>131</v>
      </c>
      <c r="C22" s="523" t="s">
        <v>132</v>
      </c>
      <c r="D22" s="523" t="s">
        <v>133</v>
      </c>
      <c r="E22" s="523" t="s">
        <v>134</v>
      </c>
      <c r="F22" s="523" t="s">
        <v>135</v>
      </c>
      <c r="G22" s="537" t="s">
        <v>136</v>
      </c>
      <c r="H22" s="537"/>
      <c r="I22" s="537"/>
      <c r="J22" s="537"/>
      <c r="K22" s="537"/>
      <c r="L22" s="538"/>
      <c r="M22" s="307"/>
    </row>
    <row r="23" spans="1:13" ht="12.75" customHeight="1">
      <c r="A23" s="306"/>
      <c r="B23" s="550"/>
      <c r="C23" s="524"/>
      <c r="D23" s="524"/>
      <c r="E23" s="524"/>
      <c r="F23" s="524"/>
      <c r="G23" s="518" t="s">
        <v>137</v>
      </c>
      <c r="H23" s="518" t="s">
        <v>138</v>
      </c>
      <c r="I23" s="515" t="s">
        <v>139</v>
      </c>
      <c r="J23" s="516"/>
      <c r="K23" s="517"/>
      <c r="L23" s="513" t="s">
        <v>140</v>
      </c>
      <c r="M23" s="307"/>
    </row>
    <row r="24" spans="1:13" ht="13.5" thickBot="1">
      <c r="A24" s="306"/>
      <c r="B24" s="551"/>
      <c r="C24" s="525"/>
      <c r="D24" s="525"/>
      <c r="E24" s="525"/>
      <c r="F24" s="525"/>
      <c r="G24" s="519"/>
      <c r="H24" s="519"/>
      <c r="I24" s="315" t="s">
        <v>72</v>
      </c>
      <c r="J24" s="315" t="s">
        <v>141</v>
      </c>
      <c r="K24" s="315" t="s">
        <v>142</v>
      </c>
      <c r="L24" s="514"/>
      <c r="M24" s="307"/>
    </row>
    <row r="25" spans="1:13" ht="13.5" thickBot="1">
      <c r="A25" s="306"/>
      <c r="B25" s="316"/>
      <c r="C25" s="317"/>
      <c r="D25" s="318"/>
      <c r="E25" s="319"/>
      <c r="F25" s="317"/>
      <c r="G25" s="318"/>
      <c r="H25" s="318"/>
      <c r="I25" s="318"/>
      <c r="J25" s="320"/>
      <c r="K25" s="317"/>
      <c r="L25" s="321">
        <f>G25+H25+I25</f>
        <v>0</v>
      </c>
      <c r="M25" s="307"/>
    </row>
    <row r="26" spans="1:13" s="322" customFormat="1" ht="13.5" hidden="1" thickBot="1">
      <c r="A26" s="306"/>
      <c r="B26" s="316"/>
      <c r="C26" s="317"/>
      <c r="D26" s="318"/>
      <c r="E26" s="319"/>
      <c r="F26" s="317"/>
      <c r="G26" s="318"/>
      <c r="H26" s="318"/>
      <c r="I26" s="318"/>
      <c r="J26" s="320"/>
      <c r="K26" s="317"/>
      <c r="L26" s="321">
        <f>G26+H26+I26</f>
        <v>0</v>
      </c>
      <c r="M26" s="307"/>
    </row>
    <row r="27" spans="1:13" ht="13.5" thickBot="1">
      <c r="A27" s="306"/>
      <c r="B27" s="323" t="s">
        <v>143</v>
      </c>
      <c r="C27" s="324"/>
      <c r="D27" s="325">
        <f>SUM(D25:D26)</f>
        <v>0</v>
      </c>
      <c r="E27" s="324"/>
      <c r="F27" s="324"/>
      <c r="G27" s="325">
        <f>SUM(G25:G26)</f>
        <v>0</v>
      </c>
      <c r="H27" s="325">
        <f>SUM(H25:H26)</f>
        <v>0</v>
      </c>
      <c r="I27" s="325">
        <f>SUM(I25:I26)</f>
        <v>0</v>
      </c>
      <c r="J27" s="324"/>
      <c r="K27" s="324"/>
      <c r="L27" s="326">
        <f>SUM(L25:L26)</f>
        <v>0</v>
      </c>
      <c r="M27" s="307"/>
    </row>
    <row r="28" spans="1:13" ht="12.75">
      <c r="A28" s="306"/>
      <c r="B28" s="308"/>
      <c r="C28" s="308"/>
      <c r="D28" s="308"/>
      <c r="E28" s="308"/>
      <c r="F28" s="308"/>
      <c r="G28" s="308"/>
      <c r="H28" s="308"/>
      <c r="I28" s="308"/>
      <c r="J28" s="308"/>
      <c r="K28" s="308"/>
      <c r="L28" s="308"/>
      <c r="M28" s="307"/>
    </row>
    <row r="29" spans="1:13" ht="12.75">
      <c r="A29" s="306"/>
      <c r="B29" s="308"/>
      <c r="C29" s="308"/>
      <c r="D29" s="308"/>
      <c r="E29" s="308"/>
      <c r="F29" s="308"/>
      <c r="G29" s="308"/>
      <c r="H29" s="308"/>
      <c r="I29" s="308"/>
      <c r="J29" s="308"/>
      <c r="K29" s="308"/>
      <c r="L29" s="308"/>
      <c r="M29" s="307"/>
    </row>
    <row r="30" spans="1:13" ht="12.75">
      <c r="A30" s="306"/>
      <c r="B30" s="327" t="s">
        <v>144</v>
      </c>
      <c r="C30" s="308"/>
      <c r="D30" s="308"/>
      <c r="E30" s="308"/>
      <c r="F30" s="308"/>
      <c r="G30" s="308"/>
      <c r="H30" s="308"/>
      <c r="I30" s="308"/>
      <c r="J30" s="308"/>
      <c r="K30" s="308"/>
      <c r="L30" s="308"/>
      <c r="M30" s="307"/>
    </row>
    <row r="31" spans="1:13" ht="13.5" thickBot="1">
      <c r="A31" s="306"/>
      <c r="B31" s="308"/>
      <c r="C31" s="308"/>
      <c r="D31" s="308"/>
      <c r="E31" s="308"/>
      <c r="F31" s="308"/>
      <c r="G31" s="308"/>
      <c r="H31" s="308"/>
      <c r="I31" s="308"/>
      <c r="J31" s="308"/>
      <c r="K31" s="308"/>
      <c r="L31" s="308"/>
      <c r="M31" s="307"/>
    </row>
    <row r="32" spans="1:13" ht="12.75">
      <c r="A32" s="306"/>
      <c r="B32" s="543" t="s">
        <v>132</v>
      </c>
      <c r="C32" s="544"/>
      <c r="D32" s="528" t="s">
        <v>145</v>
      </c>
      <c r="E32" s="531" t="s">
        <v>134</v>
      </c>
      <c r="F32" s="531" t="s">
        <v>135</v>
      </c>
      <c r="G32" s="537" t="s">
        <v>136</v>
      </c>
      <c r="H32" s="537"/>
      <c r="I32" s="537"/>
      <c r="J32" s="537"/>
      <c r="K32" s="537"/>
      <c r="L32" s="538"/>
      <c r="M32" s="307"/>
    </row>
    <row r="33" spans="1:13" ht="12.75">
      <c r="A33" s="306"/>
      <c r="B33" s="545"/>
      <c r="C33" s="546"/>
      <c r="D33" s="529"/>
      <c r="E33" s="532"/>
      <c r="F33" s="532"/>
      <c r="G33" s="554" t="s">
        <v>137</v>
      </c>
      <c r="H33" s="554" t="s">
        <v>138</v>
      </c>
      <c r="I33" s="556" t="s">
        <v>139</v>
      </c>
      <c r="J33" s="556"/>
      <c r="K33" s="556"/>
      <c r="L33" s="541" t="s">
        <v>140</v>
      </c>
      <c r="M33" s="307"/>
    </row>
    <row r="34" spans="1:13" ht="13.5" thickBot="1">
      <c r="A34" s="306"/>
      <c r="B34" s="547"/>
      <c r="C34" s="548"/>
      <c r="D34" s="530"/>
      <c r="E34" s="533"/>
      <c r="F34" s="533"/>
      <c r="G34" s="555"/>
      <c r="H34" s="555"/>
      <c r="I34" s="315" t="s">
        <v>72</v>
      </c>
      <c r="J34" s="315" t="s">
        <v>141</v>
      </c>
      <c r="K34" s="315" t="s">
        <v>142</v>
      </c>
      <c r="L34" s="542"/>
      <c r="M34" s="307"/>
    </row>
    <row r="35" spans="1:13" ht="13.5" thickBot="1">
      <c r="A35" s="306"/>
      <c r="B35" s="539"/>
      <c r="C35" s="540"/>
      <c r="D35" s="328"/>
      <c r="E35" s="319"/>
      <c r="F35" s="317"/>
      <c r="G35" s="318"/>
      <c r="H35" s="318"/>
      <c r="I35" s="318"/>
      <c r="J35" s="320"/>
      <c r="K35" s="317"/>
      <c r="L35" s="321">
        <f>SUM(G35+H35+I35)</f>
        <v>0</v>
      </c>
      <c r="M35" s="307"/>
    </row>
    <row r="36" spans="1:13" s="322" customFormat="1" ht="13.5" hidden="1" thickBot="1">
      <c r="A36" s="306"/>
      <c r="B36" s="552"/>
      <c r="C36" s="553"/>
      <c r="D36" s="328"/>
      <c r="E36" s="319"/>
      <c r="F36" s="317"/>
      <c r="G36" s="318"/>
      <c r="H36" s="318"/>
      <c r="I36" s="318"/>
      <c r="J36" s="320"/>
      <c r="K36" s="317"/>
      <c r="L36" s="321">
        <f>SUM(G36+H36+I36)</f>
        <v>0</v>
      </c>
      <c r="M36" s="307"/>
    </row>
    <row r="37" spans="1:13" ht="15.75" customHeight="1" thickBot="1">
      <c r="A37" s="306"/>
      <c r="B37" s="526" t="s">
        <v>143</v>
      </c>
      <c r="C37" s="527"/>
      <c r="D37" s="329">
        <f>SUM(D35:D36)</f>
        <v>0</v>
      </c>
      <c r="E37" s="324"/>
      <c r="F37" s="324"/>
      <c r="G37" s="325">
        <f>SUM(G35:G36)</f>
        <v>0</v>
      </c>
      <c r="H37" s="325">
        <f>SUM(H35:H36)</f>
        <v>0</v>
      </c>
      <c r="I37" s="325">
        <f>SUM(I35:I36)</f>
        <v>0</v>
      </c>
      <c r="J37" s="324"/>
      <c r="K37" s="324"/>
      <c r="L37" s="326">
        <f>SUM(L35:L36)</f>
        <v>0</v>
      </c>
      <c r="M37" s="307"/>
    </row>
    <row r="38" spans="1:13" ht="29.25" customHeight="1" thickBot="1">
      <c r="A38" s="330"/>
      <c r="B38" s="331"/>
      <c r="C38" s="331"/>
      <c r="D38" s="331"/>
      <c r="E38" s="331"/>
      <c r="F38" s="331"/>
      <c r="G38" s="331"/>
      <c r="H38" s="331"/>
      <c r="I38" s="331"/>
      <c r="J38" s="331"/>
      <c r="K38" s="331"/>
      <c r="L38" s="331"/>
      <c r="M38" s="332"/>
    </row>
    <row r="49" ht="12.75">
      <c r="O49" s="333"/>
    </row>
  </sheetData>
  <sheetProtection password="EAD6" sheet="1" objects="1" scenarios="1"/>
  <mergeCells count="27">
    <mergeCell ref="F32:F34"/>
    <mergeCell ref="F22:F24"/>
    <mergeCell ref="B36:C36"/>
    <mergeCell ref="G32:L32"/>
    <mergeCell ref="G33:G34"/>
    <mergeCell ref="H33:H34"/>
    <mergeCell ref="I33:K33"/>
    <mergeCell ref="B37:C37"/>
    <mergeCell ref="D32:D34"/>
    <mergeCell ref="E32:E34"/>
    <mergeCell ref="B10:J10"/>
    <mergeCell ref="B19:J19"/>
    <mergeCell ref="G22:L22"/>
    <mergeCell ref="B35:C35"/>
    <mergeCell ref="L33:L34"/>
    <mergeCell ref="B32:C34"/>
    <mergeCell ref="B22:B24"/>
    <mergeCell ref="B2:L2"/>
    <mergeCell ref="L23:L24"/>
    <mergeCell ref="I23:K23"/>
    <mergeCell ref="H23:H24"/>
    <mergeCell ref="G23:G24"/>
    <mergeCell ref="B8:J8"/>
    <mergeCell ref="C22:C24"/>
    <mergeCell ref="D22:D24"/>
    <mergeCell ref="E22:E24"/>
    <mergeCell ref="B6:J6"/>
  </mergeCells>
  <dataValidations count="1">
    <dataValidation type="decimal" operator="greaterThanOrEqual" allowBlank="1" showInputMessage="1" showErrorMessage="1" error="Veuillez saisir un nombre." sqref="G35:I36 D25:D26 G25:I26 D35:D36">
      <formula1>0</formula1>
    </dataValidation>
  </dataValidation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8"/>
  <dimension ref="B2:M41"/>
  <sheetViews>
    <sheetView zoomScalePageLayoutView="0" workbookViewId="0" topLeftCell="A1">
      <selection activeCell="A1" sqref="A1"/>
    </sheetView>
  </sheetViews>
  <sheetFormatPr defaultColWidth="9.140625" defaultRowHeight="15"/>
  <cols>
    <col min="1" max="1" width="2.7109375" style="347" customWidth="1"/>
    <col min="2" max="2" width="9.140625" style="347" customWidth="1"/>
    <col min="3" max="3" width="50.140625" style="347" bestFit="1" customWidth="1"/>
    <col min="4" max="11" width="9.140625" style="348" customWidth="1"/>
    <col min="12" max="16384" width="9.140625" style="347" customWidth="1"/>
  </cols>
  <sheetData>
    <row r="2" spans="2:13" ht="38.25" customHeight="1">
      <c r="B2" s="557" t="s">
        <v>96</v>
      </c>
      <c r="C2" s="557"/>
      <c r="D2" s="557"/>
      <c r="E2" s="557"/>
      <c r="F2" s="557"/>
      <c r="G2" s="557"/>
      <c r="H2" s="557"/>
      <c r="I2" s="557"/>
      <c r="J2" s="557"/>
      <c r="K2" s="557"/>
      <c r="L2" s="557"/>
      <c r="M2" s="557"/>
    </row>
    <row r="3" spans="3:11" ht="13.5" customHeight="1">
      <c r="C3" s="349"/>
      <c r="D3" s="350"/>
      <c r="E3" s="350"/>
      <c r="F3" s="350"/>
      <c r="G3" s="350"/>
      <c r="H3" s="350"/>
      <c r="I3" s="350"/>
      <c r="J3" s="350"/>
      <c r="K3" s="350"/>
    </row>
    <row r="4" spans="3:11" ht="13.5" customHeight="1">
      <c r="C4" s="349"/>
      <c r="D4" s="350"/>
      <c r="E4" s="350"/>
      <c r="F4" s="350"/>
      <c r="G4" s="350"/>
      <c r="H4" s="350"/>
      <c r="I4" s="350"/>
      <c r="J4" s="350"/>
      <c r="K4" s="350"/>
    </row>
    <row r="5" spans="2:11" ht="13.5" customHeight="1" thickBot="1">
      <c r="B5" s="394" t="s">
        <v>288</v>
      </c>
      <c r="C5" s="349"/>
      <c r="D5" s="350"/>
      <c r="E5" s="350"/>
      <c r="F5" s="350"/>
      <c r="G5" s="350"/>
      <c r="H5" s="350"/>
      <c r="I5" s="350"/>
      <c r="J5" s="350"/>
      <c r="K5" s="350"/>
    </row>
    <row r="6" spans="2:13" ht="44.25" customHeight="1">
      <c r="B6" s="558" t="s">
        <v>84</v>
      </c>
      <c r="C6" s="561" t="s">
        <v>85</v>
      </c>
      <c r="D6" s="564" t="s">
        <v>300</v>
      </c>
      <c r="E6" s="564" t="s">
        <v>86</v>
      </c>
      <c r="F6" s="567" t="s">
        <v>301</v>
      </c>
      <c r="G6" s="568"/>
      <c r="H6" s="568"/>
      <c r="I6" s="568"/>
      <c r="J6" s="568"/>
      <c r="K6" s="569"/>
      <c r="L6" s="570" t="s">
        <v>302</v>
      </c>
      <c r="M6" s="571"/>
    </row>
    <row r="7" spans="2:13" ht="77.25" customHeight="1">
      <c r="B7" s="559"/>
      <c r="C7" s="562"/>
      <c r="D7" s="565"/>
      <c r="E7" s="565"/>
      <c r="F7" s="574" t="s">
        <v>93</v>
      </c>
      <c r="G7" s="575"/>
      <c r="H7" s="574" t="s">
        <v>347</v>
      </c>
      <c r="I7" s="575"/>
      <c r="J7" s="574" t="s">
        <v>94</v>
      </c>
      <c r="K7" s="575"/>
      <c r="L7" s="572"/>
      <c r="M7" s="573"/>
    </row>
    <row r="8" spans="2:13" s="351" customFormat="1" ht="32.25" customHeight="1" thickBot="1">
      <c r="B8" s="560"/>
      <c r="C8" s="563"/>
      <c r="D8" s="566"/>
      <c r="E8" s="566"/>
      <c r="F8" s="395" t="s">
        <v>248</v>
      </c>
      <c r="G8" s="352" t="s">
        <v>72</v>
      </c>
      <c r="H8" s="395" t="s">
        <v>248</v>
      </c>
      <c r="I8" s="352" t="s">
        <v>72</v>
      </c>
      <c r="J8" s="395" t="s">
        <v>248</v>
      </c>
      <c r="K8" s="352" t="s">
        <v>72</v>
      </c>
      <c r="L8" s="395" t="s">
        <v>248</v>
      </c>
      <c r="M8" s="353" t="s">
        <v>72</v>
      </c>
    </row>
    <row r="9" spans="2:13" ht="12.75" customHeight="1">
      <c r="B9" s="354"/>
      <c r="C9" s="355"/>
      <c r="D9" s="355"/>
      <c r="E9" s="355"/>
      <c r="F9" s="396">
        <f aca="true" t="shared" si="0" ref="F9:F36">IF($D9=0,0,G9/$D9)</f>
        <v>0</v>
      </c>
      <c r="G9" s="355"/>
      <c r="H9" s="396">
        <f aca="true" t="shared" si="1" ref="H9:H36">IF($D9=0,0,I9/$D9)</f>
        <v>0</v>
      </c>
      <c r="I9" s="355"/>
      <c r="J9" s="396">
        <f aca="true" t="shared" si="2" ref="J9:J36">IF($D9=0,0,K9/$D9)</f>
        <v>0</v>
      </c>
      <c r="K9" s="355"/>
      <c r="L9" s="396">
        <f aca="true" t="shared" si="3" ref="L9:L36">IF($D9=0,0,M9/$D9)</f>
        <v>0</v>
      </c>
      <c r="M9" s="356"/>
    </row>
    <row r="10" spans="2:13" ht="12.75" customHeight="1">
      <c r="B10" s="357"/>
      <c r="C10" s="358"/>
      <c r="D10" s="358"/>
      <c r="E10" s="358"/>
      <c r="F10" s="397">
        <f t="shared" si="0"/>
        <v>0</v>
      </c>
      <c r="G10" s="358"/>
      <c r="H10" s="397">
        <f t="shared" si="1"/>
        <v>0</v>
      </c>
      <c r="I10" s="358"/>
      <c r="J10" s="397">
        <f t="shared" si="2"/>
        <v>0</v>
      </c>
      <c r="K10" s="358"/>
      <c r="L10" s="397">
        <f t="shared" si="3"/>
        <v>0</v>
      </c>
      <c r="M10" s="359"/>
    </row>
    <row r="11" spans="2:13" ht="12.75" customHeight="1">
      <c r="B11" s="357"/>
      <c r="C11" s="358"/>
      <c r="D11" s="358"/>
      <c r="E11" s="358"/>
      <c r="F11" s="397">
        <f t="shared" si="0"/>
        <v>0</v>
      </c>
      <c r="G11" s="358"/>
      <c r="H11" s="397">
        <f t="shared" si="1"/>
        <v>0</v>
      </c>
      <c r="I11" s="358"/>
      <c r="J11" s="397">
        <f t="shared" si="2"/>
        <v>0</v>
      </c>
      <c r="K11" s="358"/>
      <c r="L11" s="397">
        <f t="shared" si="3"/>
        <v>0</v>
      </c>
      <c r="M11" s="359"/>
    </row>
    <row r="12" spans="2:13" ht="12.75" customHeight="1">
      <c r="B12" s="357"/>
      <c r="C12" s="358"/>
      <c r="D12" s="358"/>
      <c r="E12" s="358"/>
      <c r="F12" s="397">
        <f t="shared" si="0"/>
        <v>0</v>
      </c>
      <c r="G12" s="358"/>
      <c r="H12" s="397">
        <f t="shared" si="1"/>
        <v>0</v>
      </c>
      <c r="I12" s="358"/>
      <c r="J12" s="397">
        <f t="shared" si="2"/>
        <v>0</v>
      </c>
      <c r="K12" s="358"/>
      <c r="L12" s="397">
        <f t="shared" si="3"/>
        <v>0</v>
      </c>
      <c r="M12" s="359"/>
    </row>
    <row r="13" spans="2:13" ht="12.75" customHeight="1">
      <c r="B13" s="357"/>
      <c r="C13" s="358"/>
      <c r="D13" s="358"/>
      <c r="E13" s="358"/>
      <c r="F13" s="397">
        <f t="shared" si="0"/>
        <v>0</v>
      </c>
      <c r="G13" s="358"/>
      <c r="H13" s="397">
        <f t="shared" si="1"/>
        <v>0</v>
      </c>
      <c r="I13" s="358"/>
      <c r="J13" s="397">
        <f t="shared" si="2"/>
        <v>0</v>
      </c>
      <c r="K13" s="358"/>
      <c r="L13" s="397">
        <f t="shared" si="3"/>
        <v>0</v>
      </c>
      <c r="M13" s="359"/>
    </row>
    <row r="14" spans="2:13" ht="12.75" customHeight="1">
      <c r="B14" s="357"/>
      <c r="C14" s="358"/>
      <c r="D14" s="358"/>
      <c r="E14" s="358"/>
      <c r="F14" s="397">
        <f t="shared" si="0"/>
        <v>0</v>
      </c>
      <c r="G14" s="358"/>
      <c r="H14" s="397">
        <f t="shared" si="1"/>
        <v>0</v>
      </c>
      <c r="I14" s="358"/>
      <c r="J14" s="397">
        <f t="shared" si="2"/>
        <v>0</v>
      </c>
      <c r="K14" s="358"/>
      <c r="L14" s="397">
        <f t="shared" si="3"/>
        <v>0</v>
      </c>
      <c r="M14" s="359"/>
    </row>
    <row r="15" spans="2:13" ht="12.75" customHeight="1">
      <c r="B15" s="357"/>
      <c r="C15" s="358"/>
      <c r="D15" s="358"/>
      <c r="E15" s="358"/>
      <c r="F15" s="397">
        <f t="shared" si="0"/>
        <v>0</v>
      </c>
      <c r="G15" s="358"/>
      <c r="H15" s="397">
        <f t="shared" si="1"/>
        <v>0</v>
      </c>
      <c r="I15" s="358"/>
      <c r="J15" s="397">
        <f t="shared" si="2"/>
        <v>0</v>
      </c>
      <c r="K15" s="358"/>
      <c r="L15" s="397">
        <f t="shared" si="3"/>
        <v>0</v>
      </c>
      <c r="M15" s="359"/>
    </row>
    <row r="16" spans="2:13" ht="12.75" customHeight="1">
      <c r="B16" s="357"/>
      <c r="C16" s="358"/>
      <c r="D16" s="358"/>
      <c r="E16" s="358"/>
      <c r="F16" s="397">
        <f t="shared" si="0"/>
        <v>0</v>
      </c>
      <c r="G16" s="358"/>
      <c r="H16" s="397">
        <f t="shared" si="1"/>
        <v>0</v>
      </c>
      <c r="I16" s="358"/>
      <c r="J16" s="397">
        <f t="shared" si="2"/>
        <v>0</v>
      </c>
      <c r="K16" s="358"/>
      <c r="L16" s="397">
        <f t="shared" si="3"/>
        <v>0</v>
      </c>
      <c r="M16" s="359"/>
    </row>
    <row r="17" spans="2:13" ht="12.75" customHeight="1">
      <c r="B17" s="357"/>
      <c r="C17" s="358"/>
      <c r="D17" s="358"/>
      <c r="E17" s="358"/>
      <c r="F17" s="397">
        <f t="shared" si="0"/>
        <v>0</v>
      </c>
      <c r="G17" s="358"/>
      <c r="H17" s="397">
        <f t="shared" si="1"/>
        <v>0</v>
      </c>
      <c r="I17" s="358"/>
      <c r="J17" s="397">
        <f t="shared" si="2"/>
        <v>0</v>
      </c>
      <c r="K17" s="358"/>
      <c r="L17" s="397">
        <f t="shared" si="3"/>
        <v>0</v>
      </c>
      <c r="M17" s="359"/>
    </row>
    <row r="18" spans="2:13" ht="12.75" customHeight="1">
      <c r="B18" s="357"/>
      <c r="C18" s="358"/>
      <c r="D18" s="358"/>
      <c r="E18" s="358"/>
      <c r="F18" s="397">
        <f t="shared" si="0"/>
        <v>0</v>
      </c>
      <c r="G18" s="358"/>
      <c r="H18" s="397">
        <f t="shared" si="1"/>
        <v>0</v>
      </c>
      <c r="I18" s="358"/>
      <c r="J18" s="397">
        <f t="shared" si="2"/>
        <v>0</v>
      </c>
      <c r="K18" s="358"/>
      <c r="L18" s="397">
        <f t="shared" si="3"/>
        <v>0</v>
      </c>
      <c r="M18" s="359"/>
    </row>
    <row r="19" spans="2:13" ht="12.75" customHeight="1">
      <c r="B19" s="357"/>
      <c r="C19" s="358"/>
      <c r="D19" s="358"/>
      <c r="E19" s="358"/>
      <c r="F19" s="397">
        <f t="shared" si="0"/>
        <v>0</v>
      </c>
      <c r="G19" s="358"/>
      <c r="H19" s="397">
        <f t="shared" si="1"/>
        <v>0</v>
      </c>
      <c r="I19" s="358"/>
      <c r="J19" s="397">
        <f t="shared" si="2"/>
        <v>0</v>
      </c>
      <c r="K19" s="358"/>
      <c r="L19" s="397">
        <f t="shared" si="3"/>
        <v>0</v>
      </c>
      <c r="M19" s="359"/>
    </row>
    <row r="20" spans="2:13" ht="12.75" customHeight="1">
      <c r="B20" s="357"/>
      <c r="C20" s="358"/>
      <c r="D20" s="358"/>
      <c r="E20" s="358"/>
      <c r="F20" s="397">
        <f t="shared" si="0"/>
        <v>0</v>
      </c>
      <c r="G20" s="358"/>
      <c r="H20" s="397">
        <f t="shared" si="1"/>
        <v>0</v>
      </c>
      <c r="I20" s="358"/>
      <c r="J20" s="397">
        <f t="shared" si="2"/>
        <v>0</v>
      </c>
      <c r="K20" s="358"/>
      <c r="L20" s="397">
        <f t="shared" si="3"/>
        <v>0</v>
      </c>
      <c r="M20" s="359"/>
    </row>
    <row r="21" spans="2:13" ht="12.75" customHeight="1">
      <c r="B21" s="357"/>
      <c r="C21" s="358"/>
      <c r="D21" s="358"/>
      <c r="E21" s="358"/>
      <c r="F21" s="397">
        <f t="shared" si="0"/>
        <v>0</v>
      </c>
      <c r="G21" s="358"/>
      <c r="H21" s="397">
        <f t="shared" si="1"/>
        <v>0</v>
      </c>
      <c r="I21" s="358"/>
      <c r="J21" s="397">
        <f t="shared" si="2"/>
        <v>0</v>
      </c>
      <c r="K21" s="358"/>
      <c r="L21" s="397">
        <f t="shared" si="3"/>
        <v>0</v>
      </c>
      <c r="M21" s="359"/>
    </row>
    <row r="22" spans="2:13" ht="12.75" customHeight="1">
      <c r="B22" s="357"/>
      <c r="C22" s="358"/>
      <c r="D22" s="358"/>
      <c r="E22" s="358"/>
      <c r="F22" s="397">
        <f t="shared" si="0"/>
        <v>0</v>
      </c>
      <c r="G22" s="358"/>
      <c r="H22" s="397">
        <f t="shared" si="1"/>
        <v>0</v>
      </c>
      <c r="I22" s="358"/>
      <c r="J22" s="397">
        <f t="shared" si="2"/>
        <v>0</v>
      </c>
      <c r="K22" s="358"/>
      <c r="L22" s="397">
        <f t="shared" si="3"/>
        <v>0</v>
      </c>
      <c r="M22" s="359"/>
    </row>
    <row r="23" spans="2:13" ht="12.75" customHeight="1">
      <c r="B23" s="357"/>
      <c r="C23" s="358"/>
      <c r="D23" s="358"/>
      <c r="E23" s="358"/>
      <c r="F23" s="397">
        <f t="shared" si="0"/>
        <v>0</v>
      </c>
      <c r="G23" s="358"/>
      <c r="H23" s="397">
        <f t="shared" si="1"/>
        <v>0</v>
      </c>
      <c r="I23" s="358"/>
      <c r="J23" s="397">
        <f t="shared" si="2"/>
        <v>0</v>
      </c>
      <c r="K23" s="358"/>
      <c r="L23" s="397">
        <f t="shared" si="3"/>
        <v>0</v>
      </c>
      <c r="M23" s="359"/>
    </row>
    <row r="24" spans="2:13" ht="12.75" customHeight="1">
      <c r="B24" s="357"/>
      <c r="C24" s="358"/>
      <c r="D24" s="358"/>
      <c r="E24" s="358"/>
      <c r="F24" s="397">
        <f t="shared" si="0"/>
        <v>0</v>
      </c>
      <c r="G24" s="358"/>
      <c r="H24" s="397">
        <f t="shared" si="1"/>
        <v>0</v>
      </c>
      <c r="I24" s="358"/>
      <c r="J24" s="397">
        <f t="shared" si="2"/>
        <v>0</v>
      </c>
      <c r="K24" s="358"/>
      <c r="L24" s="397">
        <f t="shared" si="3"/>
        <v>0</v>
      </c>
      <c r="M24" s="359"/>
    </row>
    <row r="25" spans="2:13" ht="12.75" customHeight="1">
      <c r="B25" s="357"/>
      <c r="C25" s="358"/>
      <c r="D25" s="358"/>
      <c r="E25" s="358"/>
      <c r="F25" s="397">
        <f t="shared" si="0"/>
        <v>0</v>
      </c>
      <c r="G25" s="358"/>
      <c r="H25" s="397">
        <f t="shared" si="1"/>
        <v>0</v>
      </c>
      <c r="I25" s="358"/>
      <c r="J25" s="397">
        <f t="shared" si="2"/>
        <v>0</v>
      </c>
      <c r="K25" s="358"/>
      <c r="L25" s="397">
        <f t="shared" si="3"/>
        <v>0</v>
      </c>
      <c r="M25" s="359"/>
    </row>
    <row r="26" spans="2:13" ht="12.75" customHeight="1">
      <c r="B26" s="357"/>
      <c r="C26" s="358"/>
      <c r="D26" s="358"/>
      <c r="E26" s="358"/>
      <c r="F26" s="397">
        <f t="shared" si="0"/>
        <v>0</v>
      </c>
      <c r="G26" s="358"/>
      <c r="H26" s="397">
        <f t="shared" si="1"/>
        <v>0</v>
      </c>
      <c r="I26" s="358"/>
      <c r="J26" s="397">
        <f t="shared" si="2"/>
        <v>0</v>
      </c>
      <c r="K26" s="358"/>
      <c r="L26" s="397">
        <f t="shared" si="3"/>
        <v>0</v>
      </c>
      <c r="M26" s="359"/>
    </row>
    <row r="27" spans="2:13" ht="12.75" customHeight="1">
      <c r="B27" s="357"/>
      <c r="C27" s="358"/>
      <c r="D27" s="358"/>
      <c r="E27" s="358"/>
      <c r="F27" s="397">
        <f t="shared" si="0"/>
        <v>0</v>
      </c>
      <c r="G27" s="358"/>
      <c r="H27" s="397">
        <f t="shared" si="1"/>
        <v>0</v>
      </c>
      <c r="I27" s="358"/>
      <c r="J27" s="397">
        <f t="shared" si="2"/>
        <v>0</v>
      </c>
      <c r="K27" s="358"/>
      <c r="L27" s="397">
        <f t="shared" si="3"/>
        <v>0</v>
      </c>
      <c r="M27" s="359"/>
    </row>
    <row r="28" spans="2:13" ht="12.75" customHeight="1">
      <c r="B28" s="357"/>
      <c r="C28" s="358"/>
      <c r="D28" s="358"/>
      <c r="E28" s="358"/>
      <c r="F28" s="397">
        <f t="shared" si="0"/>
        <v>0</v>
      </c>
      <c r="G28" s="358"/>
      <c r="H28" s="397">
        <f t="shared" si="1"/>
        <v>0</v>
      </c>
      <c r="I28" s="358"/>
      <c r="J28" s="397">
        <f t="shared" si="2"/>
        <v>0</v>
      </c>
      <c r="K28" s="358"/>
      <c r="L28" s="397">
        <f t="shared" si="3"/>
        <v>0</v>
      </c>
      <c r="M28" s="359"/>
    </row>
    <row r="29" spans="2:13" ht="13.5" customHeight="1">
      <c r="B29" s="357"/>
      <c r="C29" s="358"/>
      <c r="D29" s="358"/>
      <c r="E29" s="358"/>
      <c r="F29" s="397">
        <f t="shared" si="0"/>
        <v>0</v>
      </c>
      <c r="G29" s="358"/>
      <c r="H29" s="397">
        <f t="shared" si="1"/>
        <v>0</v>
      </c>
      <c r="I29" s="358"/>
      <c r="J29" s="397">
        <f t="shared" si="2"/>
        <v>0</v>
      </c>
      <c r="K29" s="358"/>
      <c r="L29" s="397">
        <f t="shared" si="3"/>
        <v>0</v>
      </c>
      <c r="M29" s="359"/>
    </row>
    <row r="30" spans="2:13" ht="13.5" customHeight="1">
      <c r="B30" s="357"/>
      <c r="C30" s="358"/>
      <c r="D30" s="358"/>
      <c r="E30" s="358"/>
      <c r="F30" s="397">
        <f t="shared" si="0"/>
        <v>0</v>
      </c>
      <c r="G30" s="358"/>
      <c r="H30" s="397">
        <f t="shared" si="1"/>
        <v>0</v>
      </c>
      <c r="I30" s="358"/>
      <c r="J30" s="397">
        <f t="shared" si="2"/>
        <v>0</v>
      </c>
      <c r="K30" s="358"/>
      <c r="L30" s="397">
        <f t="shared" si="3"/>
        <v>0</v>
      </c>
      <c r="M30" s="359"/>
    </row>
    <row r="31" spans="2:13" s="360" customFormat="1" ht="12.75">
      <c r="B31" s="357"/>
      <c r="C31" s="358"/>
      <c r="D31" s="358"/>
      <c r="E31" s="358"/>
      <c r="F31" s="397">
        <f t="shared" si="0"/>
        <v>0</v>
      </c>
      <c r="G31" s="358"/>
      <c r="H31" s="397">
        <f t="shared" si="1"/>
        <v>0</v>
      </c>
      <c r="I31" s="358"/>
      <c r="J31" s="397">
        <f t="shared" si="2"/>
        <v>0</v>
      </c>
      <c r="K31" s="358"/>
      <c r="L31" s="397">
        <f t="shared" si="3"/>
        <v>0</v>
      </c>
      <c r="M31" s="359"/>
    </row>
    <row r="32" spans="2:13" ht="12.75">
      <c r="B32" s="357"/>
      <c r="C32" s="358"/>
      <c r="D32" s="358"/>
      <c r="E32" s="358"/>
      <c r="F32" s="397">
        <f t="shared" si="0"/>
        <v>0</v>
      </c>
      <c r="G32" s="358"/>
      <c r="H32" s="397">
        <f t="shared" si="1"/>
        <v>0</v>
      </c>
      <c r="I32" s="358"/>
      <c r="J32" s="397">
        <f t="shared" si="2"/>
        <v>0</v>
      </c>
      <c r="K32" s="358"/>
      <c r="L32" s="397">
        <f t="shared" si="3"/>
        <v>0</v>
      </c>
      <c r="M32" s="359"/>
    </row>
    <row r="33" spans="2:13" ht="12.75">
      <c r="B33" s="357"/>
      <c r="C33" s="358"/>
      <c r="D33" s="358"/>
      <c r="E33" s="358"/>
      <c r="F33" s="397">
        <f t="shared" si="0"/>
        <v>0</v>
      </c>
      <c r="G33" s="358"/>
      <c r="H33" s="397">
        <f t="shared" si="1"/>
        <v>0</v>
      </c>
      <c r="I33" s="358"/>
      <c r="J33" s="397">
        <f t="shared" si="2"/>
        <v>0</v>
      </c>
      <c r="K33" s="358"/>
      <c r="L33" s="397">
        <f t="shared" si="3"/>
        <v>0</v>
      </c>
      <c r="M33" s="359"/>
    </row>
    <row r="34" spans="2:13" ht="12.75">
      <c r="B34" s="357"/>
      <c r="C34" s="358"/>
      <c r="D34" s="358"/>
      <c r="E34" s="358"/>
      <c r="F34" s="397">
        <f t="shared" si="0"/>
        <v>0</v>
      </c>
      <c r="G34" s="358"/>
      <c r="H34" s="397">
        <f t="shared" si="1"/>
        <v>0</v>
      </c>
      <c r="I34" s="358"/>
      <c r="J34" s="397">
        <f t="shared" si="2"/>
        <v>0</v>
      </c>
      <c r="K34" s="358"/>
      <c r="L34" s="397">
        <f t="shared" si="3"/>
        <v>0</v>
      </c>
      <c r="M34" s="359"/>
    </row>
    <row r="35" spans="2:13" ht="13.5" thickBot="1">
      <c r="B35" s="361"/>
      <c r="C35" s="362"/>
      <c r="D35" s="362"/>
      <c r="E35" s="362"/>
      <c r="F35" s="398">
        <f t="shared" si="0"/>
        <v>0</v>
      </c>
      <c r="G35" s="362"/>
      <c r="H35" s="398">
        <f t="shared" si="1"/>
        <v>0</v>
      </c>
      <c r="I35" s="362"/>
      <c r="J35" s="398">
        <f t="shared" si="2"/>
        <v>0</v>
      </c>
      <c r="K35" s="362"/>
      <c r="L35" s="398">
        <f t="shared" si="3"/>
        <v>0</v>
      </c>
      <c r="M35" s="363"/>
    </row>
    <row r="36" spans="2:13" ht="13.5" thickBot="1">
      <c r="B36" s="364" t="s">
        <v>0</v>
      </c>
      <c r="C36" s="365"/>
      <c r="D36" s="366">
        <f>SUM(D9:D35)</f>
        <v>0</v>
      </c>
      <c r="E36" s="365"/>
      <c r="F36" s="399">
        <f t="shared" si="0"/>
        <v>0</v>
      </c>
      <c r="G36" s="366">
        <f aca="true" t="shared" si="4" ref="G36:M36">SUM(G9:G35)</f>
        <v>0</v>
      </c>
      <c r="H36" s="399">
        <f t="shared" si="1"/>
        <v>0</v>
      </c>
      <c r="I36" s="366">
        <f t="shared" si="4"/>
        <v>0</v>
      </c>
      <c r="J36" s="399">
        <f t="shared" si="2"/>
        <v>0</v>
      </c>
      <c r="K36" s="366">
        <f t="shared" si="4"/>
        <v>0</v>
      </c>
      <c r="L36" s="399">
        <f t="shared" si="3"/>
        <v>0</v>
      </c>
      <c r="M36" s="367">
        <f t="shared" si="4"/>
        <v>0</v>
      </c>
    </row>
    <row r="37" spans="4:12" ht="13.5" thickBot="1">
      <c r="D37" s="347"/>
      <c r="E37" s="347"/>
      <c r="F37" s="400"/>
      <c r="G37" s="347"/>
      <c r="H37" s="400"/>
      <c r="I37" s="347"/>
      <c r="J37" s="400"/>
      <c r="K37" s="347"/>
      <c r="L37" s="400"/>
    </row>
    <row r="38" spans="2:13" ht="12.75">
      <c r="B38" s="354"/>
      <c r="C38" s="355" t="s">
        <v>249</v>
      </c>
      <c r="D38" s="355"/>
      <c r="E38" s="355"/>
      <c r="F38" s="396">
        <f>IF($D38=0,0,G38/$D38)</f>
        <v>0</v>
      </c>
      <c r="G38" s="355"/>
      <c r="H38" s="396">
        <f>IF($D38=0,0,I38/$D38)</f>
        <v>0</v>
      </c>
      <c r="I38" s="355"/>
      <c r="J38" s="396">
        <f>IF($D38=0,0,K38/$D38)</f>
        <v>0</v>
      </c>
      <c r="K38" s="355"/>
      <c r="L38" s="396">
        <f>IF($D38=0,0,M38/$D38)</f>
        <v>0</v>
      </c>
      <c r="M38" s="356"/>
    </row>
    <row r="39" spans="2:13" ht="12.75">
      <c r="B39" s="357"/>
      <c r="C39" s="368" t="s">
        <v>289</v>
      </c>
      <c r="D39" s="358"/>
      <c r="E39" s="358"/>
      <c r="F39" s="397">
        <f>IF($D39=0,0,G39/$D39)</f>
        <v>0</v>
      </c>
      <c r="G39" s="358"/>
      <c r="H39" s="397">
        <f>IF($D39=0,0,I39/$D39)</f>
        <v>0</v>
      </c>
      <c r="I39" s="358"/>
      <c r="J39" s="397">
        <f>IF($D39=0,0,K39/$D39)</f>
        <v>0</v>
      </c>
      <c r="K39" s="358"/>
      <c r="L39" s="397">
        <f>IF($D39=0,0,M39/$D39)</f>
        <v>0</v>
      </c>
      <c r="M39" s="359"/>
    </row>
    <row r="40" spans="2:13" ht="13.5" thickBot="1">
      <c r="B40" s="361"/>
      <c r="C40" s="369" t="s">
        <v>71</v>
      </c>
      <c r="D40" s="362"/>
      <c r="E40" s="362"/>
      <c r="F40" s="398">
        <f>IF($D40=0,0,G40/$D40)</f>
        <v>0</v>
      </c>
      <c r="G40" s="362"/>
      <c r="H40" s="398">
        <f>IF($D40=0,0,I40/$D40)</f>
        <v>0</v>
      </c>
      <c r="I40" s="362"/>
      <c r="J40" s="398">
        <f>IF($D40=0,0,K40/$D40)</f>
        <v>0</v>
      </c>
      <c r="K40" s="362"/>
      <c r="L40" s="398">
        <f>IF($D40=0,0,M40/$D40)</f>
        <v>0</v>
      </c>
      <c r="M40" s="363"/>
    </row>
    <row r="41" spans="2:13" ht="13.5" thickBot="1">
      <c r="B41" s="364" t="s">
        <v>0</v>
      </c>
      <c r="C41" s="365"/>
      <c r="D41" s="366">
        <f>SUM(D38:D40)</f>
        <v>0</v>
      </c>
      <c r="E41" s="365"/>
      <c r="F41" s="401">
        <f>IF($D41=0,0,G41/$D41)</f>
        <v>0</v>
      </c>
      <c r="G41" s="366">
        <f aca="true" t="shared" si="5" ref="G41:M41">SUM(G38:G40)</f>
        <v>0</v>
      </c>
      <c r="H41" s="401">
        <f>IF($D41=0,0,I41/$D41)</f>
        <v>0</v>
      </c>
      <c r="I41" s="366">
        <f t="shared" si="5"/>
        <v>0</v>
      </c>
      <c r="J41" s="401">
        <f>IF($D41=0,0,K41/$D41)</f>
        <v>0</v>
      </c>
      <c r="K41" s="366">
        <f t="shared" si="5"/>
        <v>0</v>
      </c>
      <c r="L41" s="401">
        <f>IF($D41=0,0,M41/$D41)</f>
        <v>0</v>
      </c>
      <c r="M41" s="367">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 / &amp;A</oddFooter>
  </headerFooter>
</worksheet>
</file>

<file path=xl/worksheets/sheet2.xml><?xml version="1.0" encoding="utf-8"?>
<worksheet xmlns="http://schemas.openxmlformats.org/spreadsheetml/2006/main" xmlns:r="http://schemas.openxmlformats.org/officeDocument/2006/relationships">
  <sheetPr codeName="Feuil2"/>
  <dimension ref="A1:D2"/>
  <sheetViews>
    <sheetView zoomScalePageLayoutView="0" workbookViewId="0" topLeftCell="A1">
      <selection activeCell="A1" sqref="A1"/>
    </sheetView>
  </sheetViews>
  <sheetFormatPr defaultColWidth="10.8515625" defaultRowHeight="15"/>
  <cols>
    <col min="1" max="1" width="52.140625" style="169" bestFit="1" customWidth="1"/>
    <col min="2" max="2" width="10.8515625" style="170" customWidth="1"/>
    <col min="3" max="16384" width="10.8515625" style="169" customWidth="1"/>
  </cols>
  <sheetData>
    <row r="1" spans="1:2" ht="15">
      <c r="A1" s="169" t="s">
        <v>183</v>
      </c>
      <c r="B1" s="170">
        <f>'Page de garde'!$D$20</f>
        <v>0</v>
      </c>
    </row>
    <row r="2" spans="1:4" ht="15">
      <c r="A2" s="169" t="s">
        <v>194</v>
      </c>
      <c r="B2" s="170">
        <f>'Page de garde'!$A$4</f>
        <v>0</v>
      </c>
      <c r="D2" s="171"/>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10">
    <tabColor rgb="FF92D050"/>
  </sheetPr>
  <dimension ref="A1:M111"/>
  <sheetViews>
    <sheetView showGridLines="0" tabSelected="1" zoomScalePageLayoutView="0" workbookViewId="0" topLeftCell="A1">
      <selection activeCell="B1" sqref="B1"/>
    </sheetView>
  </sheetViews>
  <sheetFormatPr defaultColWidth="11.421875" defaultRowHeight="15"/>
  <cols>
    <col min="1" max="1" width="2.00390625" style="0" customWidth="1"/>
    <col min="2" max="2" width="2.7109375" style="0" customWidth="1"/>
    <col min="3" max="3" width="11.421875" style="0" customWidth="1"/>
    <col min="12" max="12" width="45.7109375" style="0" customWidth="1"/>
    <col min="13" max="13" width="2.8515625" style="0" customWidth="1"/>
  </cols>
  <sheetData>
    <row r="1" spans="1:13" ht="15">
      <c r="A1" s="238"/>
      <c r="B1" s="460" t="s">
        <v>427</v>
      </c>
      <c r="C1" s="414"/>
      <c r="D1" s="414"/>
      <c r="E1" s="414"/>
      <c r="F1" s="239"/>
      <c r="G1" s="239"/>
      <c r="H1" s="239"/>
      <c r="I1" s="239"/>
      <c r="J1" s="239"/>
      <c r="K1" s="239"/>
      <c r="L1" s="239"/>
      <c r="M1" s="240"/>
    </row>
    <row r="2" spans="1:13" ht="31.5" customHeight="1">
      <c r="A2" s="241"/>
      <c r="B2" s="480" t="s">
        <v>244</v>
      </c>
      <c r="C2" s="480"/>
      <c r="D2" s="480"/>
      <c r="E2" s="480"/>
      <c r="F2" s="480"/>
      <c r="G2" s="480"/>
      <c r="H2" s="480"/>
      <c r="I2" s="480"/>
      <c r="J2" s="480"/>
      <c r="K2" s="480"/>
      <c r="L2" s="480"/>
      <c r="M2" s="242"/>
    </row>
    <row r="3" spans="1:13" ht="15.75" thickBot="1">
      <c r="A3" s="241"/>
      <c r="B3" s="243"/>
      <c r="C3" s="243"/>
      <c r="D3" s="243"/>
      <c r="E3" s="243"/>
      <c r="F3" s="243"/>
      <c r="G3" s="243"/>
      <c r="H3" s="243"/>
      <c r="I3" s="243"/>
      <c r="J3" s="243"/>
      <c r="K3" s="243"/>
      <c r="L3" s="243"/>
      <c r="M3" s="242"/>
    </row>
    <row r="4" spans="1:13" ht="58.5" customHeight="1" thickBot="1">
      <c r="A4" s="241"/>
      <c r="B4" s="243"/>
      <c r="C4" s="477" t="s">
        <v>405</v>
      </c>
      <c r="D4" s="478"/>
      <c r="E4" s="478"/>
      <c r="F4" s="478"/>
      <c r="G4" s="478"/>
      <c r="H4" s="478"/>
      <c r="I4" s="478"/>
      <c r="J4" s="478"/>
      <c r="K4" s="478"/>
      <c r="L4" s="479"/>
      <c r="M4" s="242"/>
    </row>
    <row r="5" spans="1:13" ht="15">
      <c r="A5" s="241"/>
      <c r="B5" s="243"/>
      <c r="C5" s="243"/>
      <c r="D5" s="243"/>
      <c r="E5" s="243"/>
      <c r="F5" s="243"/>
      <c r="G5" s="243"/>
      <c r="H5" s="243"/>
      <c r="I5" s="243"/>
      <c r="J5" s="243"/>
      <c r="K5" s="243"/>
      <c r="L5" s="243"/>
      <c r="M5" s="242"/>
    </row>
    <row r="6" spans="1:13" ht="30" customHeight="1">
      <c r="A6" s="241"/>
      <c r="B6" s="243"/>
      <c r="C6" s="476" t="s">
        <v>404</v>
      </c>
      <c r="D6" s="476"/>
      <c r="E6" s="476"/>
      <c r="F6" s="476"/>
      <c r="G6" s="476"/>
      <c r="H6" s="476"/>
      <c r="I6" s="476"/>
      <c r="J6" s="476"/>
      <c r="K6" s="476"/>
      <c r="L6" s="476"/>
      <c r="M6" s="242"/>
    </row>
    <row r="7" spans="1:13" ht="40.5" customHeight="1">
      <c r="A7" s="241"/>
      <c r="B7" s="243"/>
      <c r="C7" s="476" t="s">
        <v>401</v>
      </c>
      <c r="D7" s="476"/>
      <c r="E7" s="476"/>
      <c r="F7" s="476"/>
      <c r="G7" s="476"/>
      <c r="H7" s="476"/>
      <c r="I7" s="476"/>
      <c r="J7" s="476"/>
      <c r="K7" s="476"/>
      <c r="L7" s="476"/>
      <c r="M7" s="242"/>
    </row>
    <row r="8" spans="1:13" ht="15">
      <c r="A8" s="241"/>
      <c r="B8" s="243"/>
      <c r="C8" s="243"/>
      <c r="D8" s="243"/>
      <c r="E8" s="243"/>
      <c r="F8" s="243"/>
      <c r="G8" s="243"/>
      <c r="H8" s="243"/>
      <c r="I8" s="243"/>
      <c r="J8" s="243"/>
      <c r="K8" s="243"/>
      <c r="L8" s="243"/>
      <c r="M8" s="242"/>
    </row>
    <row r="9" spans="1:13" ht="15">
      <c r="A9" s="241"/>
      <c r="B9" s="243"/>
      <c r="C9" s="403" t="s">
        <v>306</v>
      </c>
      <c r="D9" s="245"/>
      <c r="E9" s="245"/>
      <c r="F9" s="245"/>
      <c r="G9" s="245"/>
      <c r="H9" s="246"/>
      <c r="I9" s="247"/>
      <c r="J9" s="247"/>
      <c r="K9" s="247"/>
      <c r="L9" s="247"/>
      <c r="M9" s="242"/>
    </row>
    <row r="10" spans="1:13" ht="15">
      <c r="A10" s="241"/>
      <c r="B10" s="243"/>
      <c r="C10" s="248"/>
      <c r="D10" s="247"/>
      <c r="E10" s="247"/>
      <c r="F10" s="247"/>
      <c r="G10" s="247"/>
      <c r="H10" s="247"/>
      <c r="I10" s="247"/>
      <c r="J10" s="247"/>
      <c r="K10" s="247"/>
      <c r="L10" s="247"/>
      <c r="M10" s="242"/>
    </row>
    <row r="11" spans="1:13" ht="15" customHeight="1">
      <c r="A11" s="241"/>
      <c r="B11" s="243"/>
      <c r="C11" s="461" t="s">
        <v>406</v>
      </c>
      <c r="D11" s="461"/>
      <c r="E11" s="461"/>
      <c r="F11" s="461"/>
      <c r="G11" s="461"/>
      <c r="H11" s="461"/>
      <c r="I11" s="461"/>
      <c r="J11" s="461"/>
      <c r="K11" s="461"/>
      <c r="L11" s="461"/>
      <c r="M11" s="242"/>
    </row>
    <row r="12" spans="1:13" ht="43.5" customHeight="1">
      <c r="A12" s="241"/>
      <c r="B12" s="243"/>
      <c r="C12" s="461" t="s">
        <v>407</v>
      </c>
      <c r="D12" s="461"/>
      <c r="E12" s="461"/>
      <c r="F12" s="461"/>
      <c r="G12" s="461"/>
      <c r="H12" s="461"/>
      <c r="I12" s="461"/>
      <c r="J12" s="461"/>
      <c r="K12" s="461"/>
      <c r="L12" s="461"/>
      <c r="M12" s="242"/>
    </row>
    <row r="13" spans="1:13" ht="48.75" customHeight="1">
      <c r="A13" s="241"/>
      <c r="B13" s="243"/>
      <c r="C13" s="461" t="s">
        <v>408</v>
      </c>
      <c r="D13" s="461"/>
      <c r="E13" s="461"/>
      <c r="F13" s="461"/>
      <c r="G13" s="461"/>
      <c r="H13" s="461"/>
      <c r="I13" s="461"/>
      <c r="J13" s="461"/>
      <c r="K13" s="461"/>
      <c r="L13" s="461"/>
      <c r="M13" s="242"/>
    </row>
    <row r="14" spans="1:13" ht="24.75" customHeight="1">
      <c r="A14" s="241"/>
      <c r="B14" s="243"/>
      <c r="C14" s="481" t="s">
        <v>409</v>
      </c>
      <c r="D14" s="481"/>
      <c r="E14" s="481"/>
      <c r="F14" s="481"/>
      <c r="G14" s="481"/>
      <c r="H14" s="481"/>
      <c r="I14" s="481"/>
      <c r="J14" s="481"/>
      <c r="K14" s="481"/>
      <c r="L14" s="481"/>
      <c r="M14" s="242"/>
    </row>
    <row r="15" spans="1:13" ht="15" customHeight="1">
      <c r="A15" s="241"/>
      <c r="B15" s="243"/>
      <c r="C15" s="466" t="s">
        <v>321</v>
      </c>
      <c r="D15" s="466"/>
      <c r="E15" s="466"/>
      <c r="F15" s="466"/>
      <c r="G15" s="466"/>
      <c r="H15" s="466"/>
      <c r="I15" s="466"/>
      <c r="J15" s="466"/>
      <c r="K15" s="466"/>
      <c r="L15" s="466"/>
      <c r="M15" s="242"/>
    </row>
    <row r="16" spans="1:13" ht="15" customHeight="1">
      <c r="A16" s="241"/>
      <c r="B16" s="243"/>
      <c r="C16" s="466" t="s">
        <v>322</v>
      </c>
      <c r="D16" s="466"/>
      <c r="E16" s="466"/>
      <c r="F16" s="466"/>
      <c r="G16" s="466"/>
      <c r="H16" s="466"/>
      <c r="I16" s="466"/>
      <c r="J16" s="466"/>
      <c r="K16" s="466"/>
      <c r="L16" s="466"/>
      <c r="M16" s="242"/>
    </row>
    <row r="17" spans="1:13" ht="15" customHeight="1">
      <c r="A17" s="241"/>
      <c r="B17" s="243"/>
      <c r="C17" s="251"/>
      <c r="D17" s="402"/>
      <c r="E17" s="402"/>
      <c r="F17" s="402"/>
      <c r="G17" s="402"/>
      <c r="H17" s="402"/>
      <c r="I17" s="402"/>
      <c r="J17" s="402"/>
      <c r="K17" s="402"/>
      <c r="L17" s="402"/>
      <c r="M17" s="242"/>
    </row>
    <row r="18" spans="1:13" ht="15" customHeight="1">
      <c r="A18" s="241"/>
      <c r="B18" s="243"/>
      <c r="C18" s="482" t="s">
        <v>307</v>
      </c>
      <c r="D18" s="482"/>
      <c r="E18" s="482"/>
      <c r="F18" s="482"/>
      <c r="G18" s="482"/>
      <c r="H18" s="482"/>
      <c r="I18" s="482"/>
      <c r="J18" s="402"/>
      <c r="K18" s="402"/>
      <c r="L18" s="402"/>
      <c r="M18" s="242"/>
    </row>
    <row r="19" spans="1:13" ht="15" customHeight="1">
      <c r="A19" s="241"/>
      <c r="B19" s="243"/>
      <c r="C19" s="251"/>
      <c r="D19" s="402"/>
      <c r="E19" s="402"/>
      <c r="F19" s="402"/>
      <c r="G19" s="402"/>
      <c r="H19" s="402"/>
      <c r="I19" s="402"/>
      <c r="J19" s="402"/>
      <c r="K19" s="402"/>
      <c r="L19" s="402"/>
      <c r="M19" s="242"/>
    </row>
    <row r="20" spans="1:13" ht="15" customHeight="1">
      <c r="A20" s="241"/>
      <c r="B20" s="243"/>
      <c r="C20" s="458" t="s">
        <v>410</v>
      </c>
      <c r="D20" s="457"/>
      <c r="E20" s="457"/>
      <c r="F20" s="457"/>
      <c r="G20" s="457"/>
      <c r="H20" s="457"/>
      <c r="I20" s="457"/>
      <c r="J20" s="457"/>
      <c r="K20" s="457"/>
      <c r="L20" s="457"/>
      <c r="M20" s="242"/>
    </row>
    <row r="21" spans="1:13" ht="15" customHeight="1">
      <c r="A21" s="241"/>
      <c r="B21" s="243"/>
      <c r="C21" s="404"/>
      <c r="D21" s="405"/>
      <c r="E21" s="405"/>
      <c r="F21" s="405"/>
      <c r="G21" s="405"/>
      <c r="H21" s="405"/>
      <c r="I21" s="405"/>
      <c r="J21" s="405"/>
      <c r="K21" s="405"/>
      <c r="L21" s="405"/>
      <c r="M21" s="242"/>
    </row>
    <row r="22" spans="1:13" ht="15" customHeight="1">
      <c r="A22" s="241"/>
      <c r="B22" s="243"/>
      <c r="C22" s="467" t="s">
        <v>411</v>
      </c>
      <c r="D22" s="467"/>
      <c r="E22" s="467"/>
      <c r="F22" s="467"/>
      <c r="G22" s="467"/>
      <c r="H22" s="467"/>
      <c r="I22" s="467"/>
      <c r="J22" s="467"/>
      <c r="K22" s="467"/>
      <c r="L22" s="467"/>
      <c r="M22" s="242"/>
    </row>
    <row r="23" spans="1:13" ht="15" customHeight="1">
      <c r="A23" s="241"/>
      <c r="B23" s="243"/>
      <c r="C23" s="467" t="s">
        <v>323</v>
      </c>
      <c r="D23" s="467"/>
      <c r="E23" s="467"/>
      <c r="F23" s="467"/>
      <c r="G23" s="467"/>
      <c r="H23" s="467"/>
      <c r="I23" s="467"/>
      <c r="J23" s="467"/>
      <c r="K23" s="467"/>
      <c r="L23" s="467"/>
      <c r="M23" s="242"/>
    </row>
    <row r="24" spans="1:13" ht="15" customHeight="1">
      <c r="A24" s="241"/>
      <c r="B24" s="243"/>
      <c r="C24" s="251"/>
      <c r="D24" s="402"/>
      <c r="E24" s="402"/>
      <c r="F24" s="402"/>
      <c r="G24" s="402"/>
      <c r="H24" s="402"/>
      <c r="I24" s="402"/>
      <c r="J24" s="402"/>
      <c r="K24" s="402"/>
      <c r="L24" s="402"/>
      <c r="M24" s="242"/>
    </row>
    <row r="25" spans="1:13" ht="15">
      <c r="A25" s="241"/>
      <c r="B25" s="243"/>
      <c r="C25" s="244" t="s">
        <v>308</v>
      </c>
      <c r="D25" s="245"/>
      <c r="E25" s="245"/>
      <c r="F25" s="245"/>
      <c r="G25" s="245"/>
      <c r="H25" s="246"/>
      <c r="I25" s="247"/>
      <c r="J25" s="247"/>
      <c r="K25" s="247"/>
      <c r="L25" s="247"/>
      <c r="M25" s="242"/>
    </row>
    <row r="26" spans="1:13" ht="15">
      <c r="A26" s="241"/>
      <c r="B26" s="243"/>
      <c r="C26" s="248"/>
      <c r="D26" s="247"/>
      <c r="E26" s="247"/>
      <c r="F26" s="247"/>
      <c r="G26" s="247"/>
      <c r="H26" s="247"/>
      <c r="I26" s="247"/>
      <c r="J26" s="247"/>
      <c r="K26" s="247"/>
      <c r="L26" s="247"/>
      <c r="M26" s="242"/>
    </row>
    <row r="27" spans="1:13" ht="15">
      <c r="A27" s="241"/>
      <c r="B27" s="243"/>
      <c r="C27" s="469" t="s">
        <v>324</v>
      </c>
      <c r="D27" s="469"/>
      <c r="E27" s="469"/>
      <c r="F27" s="469"/>
      <c r="G27" s="469"/>
      <c r="H27" s="469"/>
      <c r="I27" s="469"/>
      <c r="J27" s="469"/>
      <c r="K27" s="469"/>
      <c r="L27" s="469"/>
      <c r="M27" s="242"/>
    </row>
    <row r="28" spans="1:13" ht="15" customHeight="1">
      <c r="A28" s="241"/>
      <c r="B28" s="243"/>
      <c r="C28" s="472" t="s">
        <v>325</v>
      </c>
      <c r="D28" s="472"/>
      <c r="E28" s="472"/>
      <c r="F28" s="472"/>
      <c r="G28" s="472"/>
      <c r="H28" s="472"/>
      <c r="I28" s="472"/>
      <c r="J28" s="472"/>
      <c r="K28" s="472"/>
      <c r="L28" s="472"/>
      <c r="M28" s="242"/>
    </row>
    <row r="29" spans="1:13" ht="15">
      <c r="A29" s="241"/>
      <c r="B29" s="243"/>
      <c r="C29" s="180" t="s">
        <v>412</v>
      </c>
      <c r="D29" s="247"/>
      <c r="E29" s="247"/>
      <c r="F29" s="247"/>
      <c r="G29" s="247"/>
      <c r="H29" s="247"/>
      <c r="I29" s="247"/>
      <c r="J29" s="247"/>
      <c r="K29" s="247"/>
      <c r="L29" s="247"/>
      <c r="M29" s="242"/>
    </row>
    <row r="30" spans="1:13" ht="15">
      <c r="A30" s="241"/>
      <c r="B30" s="243"/>
      <c r="C30" s="469" t="s">
        <v>413</v>
      </c>
      <c r="D30" s="469"/>
      <c r="E30" s="469"/>
      <c r="F30" s="469"/>
      <c r="G30" s="469"/>
      <c r="H30" s="469"/>
      <c r="I30" s="469"/>
      <c r="J30" s="469"/>
      <c r="K30" s="469"/>
      <c r="L30" s="469"/>
      <c r="M30" s="242"/>
    </row>
    <row r="31" spans="1:13" ht="15" customHeight="1">
      <c r="A31" s="241"/>
      <c r="B31" s="243"/>
      <c r="C31" s="461" t="s">
        <v>326</v>
      </c>
      <c r="D31" s="461"/>
      <c r="E31" s="461"/>
      <c r="F31" s="461"/>
      <c r="G31" s="461"/>
      <c r="H31" s="461"/>
      <c r="I31" s="461"/>
      <c r="J31" s="461"/>
      <c r="K31" s="461"/>
      <c r="L31" s="461"/>
      <c r="M31" s="242"/>
    </row>
    <row r="32" spans="1:13" ht="15">
      <c r="A32" s="241"/>
      <c r="B32" s="243"/>
      <c r="C32" s="248"/>
      <c r="D32" s="247"/>
      <c r="E32" s="247"/>
      <c r="F32" s="247"/>
      <c r="G32" s="247"/>
      <c r="H32" s="247"/>
      <c r="I32" s="247"/>
      <c r="J32" s="247"/>
      <c r="K32" s="247"/>
      <c r="L32" s="247"/>
      <c r="M32" s="242"/>
    </row>
    <row r="33" spans="1:13" ht="15">
      <c r="A33" s="241"/>
      <c r="B33" s="243"/>
      <c r="C33" s="464" t="s">
        <v>309</v>
      </c>
      <c r="D33" s="464"/>
      <c r="E33" s="464"/>
      <c r="F33" s="464"/>
      <c r="G33" s="464"/>
      <c r="H33" s="464"/>
      <c r="I33" s="464"/>
      <c r="J33" s="464"/>
      <c r="K33" s="464"/>
      <c r="L33" s="464"/>
      <c r="M33" s="242"/>
    </row>
    <row r="34" spans="1:13" ht="15">
      <c r="A34" s="241"/>
      <c r="B34" s="243"/>
      <c r="C34" s="406" t="s">
        <v>310</v>
      </c>
      <c r="D34" s="406"/>
      <c r="E34" s="406"/>
      <c r="F34" s="406"/>
      <c r="G34" s="406"/>
      <c r="H34" s="406"/>
      <c r="I34" s="406"/>
      <c r="J34" s="406"/>
      <c r="K34" s="406"/>
      <c r="L34" s="406"/>
      <c r="M34" s="242"/>
    </row>
    <row r="35" spans="1:13" ht="15">
      <c r="A35" s="241"/>
      <c r="B35" s="243"/>
      <c r="C35" s="407" t="s">
        <v>242</v>
      </c>
      <c r="D35" s="406"/>
      <c r="E35" s="406"/>
      <c r="F35" s="406"/>
      <c r="G35" s="406"/>
      <c r="H35" s="406"/>
      <c r="I35" s="406"/>
      <c r="J35" s="406"/>
      <c r="K35" s="406"/>
      <c r="L35" s="406"/>
      <c r="M35" s="242"/>
    </row>
    <row r="36" spans="1:13" ht="15.75">
      <c r="A36" s="241"/>
      <c r="B36" s="243"/>
      <c r="C36" s="407" t="s">
        <v>311</v>
      </c>
      <c r="D36" s="406"/>
      <c r="E36" s="406"/>
      <c r="F36" s="406"/>
      <c r="G36" s="406"/>
      <c r="H36" s="406"/>
      <c r="I36" s="406"/>
      <c r="J36" s="406"/>
      <c r="K36" s="406"/>
      <c r="L36" s="406"/>
      <c r="M36" s="242"/>
    </row>
    <row r="37" spans="1:13" ht="15">
      <c r="A37" s="241"/>
      <c r="B37" s="243"/>
      <c r="C37" s="465" t="s">
        <v>312</v>
      </c>
      <c r="D37" s="465"/>
      <c r="E37" s="465"/>
      <c r="F37" s="465"/>
      <c r="G37" s="465"/>
      <c r="H37" s="465"/>
      <c r="I37" s="465"/>
      <c r="J37" s="465"/>
      <c r="K37" s="465"/>
      <c r="L37" s="465"/>
      <c r="M37" s="242"/>
    </row>
    <row r="38" spans="1:13" ht="15">
      <c r="A38" s="241"/>
      <c r="B38" s="243"/>
      <c r="C38" s="406" t="s">
        <v>313</v>
      </c>
      <c r="D38" s="406"/>
      <c r="E38" s="406"/>
      <c r="F38" s="406"/>
      <c r="G38" s="406"/>
      <c r="H38" s="406"/>
      <c r="I38" s="406"/>
      <c r="J38" s="406"/>
      <c r="K38" s="406"/>
      <c r="L38" s="406"/>
      <c r="M38" s="242"/>
    </row>
    <row r="39" spans="1:13" ht="15">
      <c r="A39" s="241"/>
      <c r="B39" s="243"/>
      <c r="C39" s="407" t="s">
        <v>243</v>
      </c>
      <c r="D39" s="406"/>
      <c r="E39" s="406"/>
      <c r="F39" s="406"/>
      <c r="G39" s="406"/>
      <c r="H39" s="406"/>
      <c r="I39" s="406"/>
      <c r="J39" s="406"/>
      <c r="K39" s="406"/>
      <c r="L39" s="406"/>
      <c r="M39" s="242"/>
    </row>
    <row r="40" spans="1:13" ht="15.75">
      <c r="A40" s="241"/>
      <c r="B40" s="243"/>
      <c r="C40" s="407" t="s">
        <v>311</v>
      </c>
      <c r="D40" s="406"/>
      <c r="E40" s="406"/>
      <c r="F40" s="406"/>
      <c r="G40" s="406"/>
      <c r="H40" s="406"/>
      <c r="I40" s="406"/>
      <c r="J40" s="406"/>
      <c r="K40" s="406"/>
      <c r="L40" s="406"/>
      <c r="M40" s="242"/>
    </row>
    <row r="41" spans="1:13" ht="15">
      <c r="A41" s="241"/>
      <c r="B41" s="243"/>
      <c r="C41" s="407" t="s">
        <v>314</v>
      </c>
      <c r="D41" s="406"/>
      <c r="E41" s="406"/>
      <c r="F41" s="406"/>
      <c r="G41" s="406"/>
      <c r="H41" s="406"/>
      <c r="I41" s="406"/>
      <c r="J41" s="406"/>
      <c r="K41" s="406"/>
      <c r="L41" s="406"/>
      <c r="M41" s="242"/>
    </row>
    <row r="42" spans="1:13" ht="21" customHeight="1">
      <c r="A42" s="241"/>
      <c r="B42" s="243"/>
      <c r="C42" s="406" t="s">
        <v>250</v>
      </c>
      <c r="D42" s="406"/>
      <c r="E42" s="406"/>
      <c r="F42" s="406"/>
      <c r="G42" s="406"/>
      <c r="H42" s="406"/>
      <c r="I42" s="406"/>
      <c r="J42" s="406"/>
      <c r="K42" s="406"/>
      <c r="L42" s="406"/>
      <c r="M42" s="242"/>
    </row>
    <row r="43" spans="1:13" ht="15">
      <c r="A43" s="241"/>
      <c r="B43" s="243"/>
      <c r="C43" s="406"/>
      <c r="D43" s="406"/>
      <c r="E43" s="406"/>
      <c r="F43" s="406"/>
      <c r="G43" s="406"/>
      <c r="H43" s="406"/>
      <c r="I43" s="406"/>
      <c r="J43" s="406"/>
      <c r="K43" s="406"/>
      <c r="L43" s="406"/>
      <c r="M43" s="242"/>
    </row>
    <row r="44" spans="1:13" ht="15">
      <c r="A44" s="241"/>
      <c r="B44" s="243"/>
      <c r="C44" s="406" t="s">
        <v>327</v>
      </c>
      <c r="D44" s="406"/>
      <c r="E44" s="406"/>
      <c r="F44" s="406"/>
      <c r="G44" s="406"/>
      <c r="H44" s="406"/>
      <c r="I44" s="406"/>
      <c r="J44" s="406"/>
      <c r="K44" s="406"/>
      <c r="L44" s="406"/>
      <c r="M44" s="242"/>
    </row>
    <row r="45" spans="1:13" ht="32.25" customHeight="1">
      <c r="A45" s="241"/>
      <c r="B45" s="243"/>
      <c r="C45" s="467" t="s">
        <v>328</v>
      </c>
      <c r="D45" s="467"/>
      <c r="E45" s="467"/>
      <c r="F45" s="467"/>
      <c r="G45" s="467"/>
      <c r="H45" s="467"/>
      <c r="I45" s="467"/>
      <c r="J45" s="467"/>
      <c r="K45" s="467"/>
      <c r="L45" s="467"/>
      <c r="M45" s="242"/>
    </row>
    <row r="46" spans="1:13" ht="27.75" customHeight="1">
      <c r="A46" s="241"/>
      <c r="B46" s="243"/>
      <c r="C46" s="466" t="s">
        <v>414</v>
      </c>
      <c r="D46" s="466"/>
      <c r="E46" s="466"/>
      <c r="F46" s="466"/>
      <c r="G46" s="466"/>
      <c r="H46" s="466"/>
      <c r="I46" s="466"/>
      <c r="J46" s="466"/>
      <c r="K46" s="466"/>
      <c r="L46" s="466"/>
      <c r="M46" s="242"/>
    </row>
    <row r="47" spans="1:13" ht="15">
      <c r="A47" s="241"/>
      <c r="B47" s="243"/>
      <c r="C47" s="250"/>
      <c r="D47" s="180"/>
      <c r="E47" s="180"/>
      <c r="F47" s="180"/>
      <c r="G47" s="180"/>
      <c r="H47" s="180"/>
      <c r="I47" s="180"/>
      <c r="J47" s="180"/>
      <c r="K47" s="180"/>
      <c r="L47" s="180"/>
      <c r="M47" s="242"/>
    </row>
    <row r="48" spans="1:13" ht="15">
      <c r="A48" s="241"/>
      <c r="B48" s="243"/>
      <c r="C48" s="244" t="s">
        <v>315</v>
      </c>
      <c r="D48" s="244"/>
      <c r="E48" s="244"/>
      <c r="F48" s="244"/>
      <c r="G48" s="244"/>
      <c r="H48" s="246"/>
      <c r="I48" s="247"/>
      <c r="J48" s="247"/>
      <c r="K48" s="247"/>
      <c r="L48" s="247"/>
      <c r="M48" s="242"/>
    </row>
    <row r="49" spans="1:13" ht="35.25" customHeight="1">
      <c r="A49" s="241"/>
      <c r="B49" s="243"/>
      <c r="C49" s="468" t="s">
        <v>353</v>
      </c>
      <c r="D49" s="468"/>
      <c r="E49" s="468"/>
      <c r="F49" s="468"/>
      <c r="G49" s="468"/>
      <c r="H49" s="468"/>
      <c r="I49" s="468"/>
      <c r="J49" s="468"/>
      <c r="K49" s="468"/>
      <c r="L49" s="468"/>
      <c r="M49" s="242"/>
    </row>
    <row r="50" spans="1:13" ht="15">
      <c r="A50" s="241"/>
      <c r="B50" s="243"/>
      <c r="C50" s="408" t="s">
        <v>331</v>
      </c>
      <c r="D50" s="409"/>
      <c r="E50" s="409"/>
      <c r="F50" s="410"/>
      <c r="G50" s="410"/>
      <c r="H50" s="410"/>
      <c r="I50" s="410"/>
      <c r="J50" s="410"/>
      <c r="K50" s="410"/>
      <c r="L50" s="410"/>
      <c r="M50" s="242"/>
    </row>
    <row r="51" spans="1:13" ht="15">
      <c r="A51" s="241"/>
      <c r="B51" s="243"/>
      <c r="C51" s="408" t="s">
        <v>316</v>
      </c>
      <c r="D51" s="409"/>
      <c r="E51" s="409"/>
      <c r="F51" s="410"/>
      <c r="G51" s="410"/>
      <c r="H51" s="410"/>
      <c r="I51" s="410"/>
      <c r="J51" s="410"/>
      <c r="K51" s="410"/>
      <c r="L51" s="410"/>
      <c r="M51" s="242"/>
    </row>
    <row r="52" spans="1:13" ht="25.5" customHeight="1">
      <c r="A52" s="241"/>
      <c r="B52" s="243"/>
      <c r="C52" s="472" t="s">
        <v>354</v>
      </c>
      <c r="D52" s="472"/>
      <c r="E52" s="472"/>
      <c r="F52" s="472"/>
      <c r="G52" s="472"/>
      <c r="H52" s="472"/>
      <c r="I52" s="472"/>
      <c r="J52" s="472"/>
      <c r="K52" s="472"/>
      <c r="L52" s="472"/>
      <c r="M52" s="242"/>
    </row>
    <row r="53" spans="1:13" ht="15">
      <c r="A53" s="241"/>
      <c r="B53" s="243"/>
      <c r="C53" s="408" t="s">
        <v>317</v>
      </c>
      <c r="D53" s="409"/>
      <c r="E53" s="409"/>
      <c r="F53" s="410"/>
      <c r="G53" s="410"/>
      <c r="H53" s="410"/>
      <c r="I53" s="410"/>
      <c r="J53" s="410"/>
      <c r="K53" s="410"/>
      <c r="L53" s="410"/>
      <c r="M53" s="242"/>
    </row>
    <row r="54" spans="1:13" ht="15">
      <c r="A54" s="241"/>
      <c r="B54" s="243"/>
      <c r="C54" s="408" t="s">
        <v>355</v>
      </c>
      <c r="D54" s="409"/>
      <c r="E54" s="409"/>
      <c r="F54" s="410"/>
      <c r="G54" s="410"/>
      <c r="H54" s="410"/>
      <c r="I54" s="410"/>
      <c r="J54" s="410"/>
      <c r="K54" s="410"/>
      <c r="L54" s="410"/>
      <c r="M54" s="242"/>
    </row>
    <row r="55" spans="1:13" ht="15" customHeight="1">
      <c r="A55" s="241"/>
      <c r="B55" s="243"/>
      <c r="C55" s="408" t="s">
        <v>356</v>
      </c>
      <c r="D55" s="409"/>
      <c r="E55" s="409"/>
      <c r="F55" s="410"/>
      <c r="G55" s="410"/>
      <c r="H55" s="410"/>
      <c r="I55" s="410"/>
      <c r="J55" s="410"/>
      <c r="K55" s="410"/>
      <c r="L55" s="410"/>
      <c r="M55" s="242"/>
    </row>
    <row r="56" spans="1:13" ht="15" customHeight="1">
      <c r="A56" s="241"/>
      <c r="B56" s="243"/>
      <c r="C56" s="469" t="s">
        <v>415</v>
      </c>
      <c r="D56" s="469"/>
      <c r="E56" s="469"/>
      <c r="F56" s="469"/>
      <c r="G56" s="469"/>
      <c r="H56" s="469"/>
      <c r="I56" s="469"/>
      <c r="J56" s="469"/>
      <c r="K56" s="469"/>
      <c r="L56" s="469"/>
      <c r="M56" s="242"/>
    </row>
    <row r="57" spans="1:13" ht="33" customHeight="1">
      <c r="A57" s="241"/>
      <c r="B57" s="243"/>
      <c r="C57" s="474" t="s">
        <v>416</v>
      </c>
      <c r="D57" s="474"/>
      <c r="E57" s="474"/>
      <c r="F57" s="474"/>
      <c r="G57" s="474"/>
      <c r="H57" s="474"/>
      <c r="I57" s="474"/>
      <c r="J57" s="474"/>
      <c r="K57" s="474"/>
      <c r="L57" s="474"/>
      <c r="M57" s="242"/>
    </row>
    <row r="58" spans="1:13" ht="42.75" customHeight="1">
      <c r="A58" s="241"/>
      <c r="B58" s="243"/>
      <c r="C58" s="462" t="s">
        <v>417</v>
      </c>
      <c r="D58" s="462"/>
      <c r="E58" s="462"/>
      <c r="F58" s="462"/>
      <c r="G58" s="462"/>
      <c r="H58" s="462"/>
      <c r="I58" s="462"/>
      <c r="J58" s="462"/>
      <c r="K58" s="462"/>
      <c r="L58" s="462"/>
      <c r="M58" s="242"/>
    </row>
    <row r="59" spans="1:13" ht="15">
      <c r="A59" s="241"/>
      <c r="B59" s="243"/>
      <c r="C59" s="244" t="s">
        <v>318</v>
      </c>
      <c r="D59" s="244"/>
      <c r="E59" s="244"/>
      <c r="F59" s="244"/>
      <c r="G59" s="244"/>
      <c r="H59" s="246"/>
      <c r="I59" s="247"/>
      <c r="J59" s="247"/>
      <c r="K59" s="247"/>
      <c r="L59" s="247"/>
      <c r="M59" s="242"/>
    </row>
    <row r="60" spans="1:13" ht="15">
      <c r="A60" s="241"/>
      <c r="B60" s="243"/>
      <c r="C60" s="251"/>
      <c r="D60" s="249"/>
      <c r="E60" s="249"/>
      <c r="F60" s="247"/>
      <c r="G60" s="247"/>
      <c r="H60" s="247"/>
      <c r="I60" s="247"/>
      <c r="J60" s="247"/>
      <c r="K60" s="247"/>
      <c r="L60" s="247"/>
      <c r="M60" s="242"/>
    </row>
    <row r="61" spans="1:13" ht="15">
      <c r="A61" s="241"/>
      <c r="B61" s="243"/>
      <c r="C61" s="409" t="s">
        <v>418</v>
      </c>
      <c r="D61" s="409"/>
      <c r="E61" s="409"/>
      <c r="F61" s="409"/>
      <c r="G61" s="409"/>
      <c r="H61" s="409"/>
      <c r="I61" s="409"/>
      <c r="J61" s="409"/>
      <c r="K61" s="409"/>
      <c r="L61" s="409"/>
      <c r="M61" s="242"/>
    </row>
    <row r="62" spans="1:13" ht="15">
      <c r="A62" s="241"/>
      <c r="B62" s="243"/>
      <c r="C62" s="408" t="s">
        <v>419</v>
      </c>
      <c r="D62" s="409"/>
      <c r="E62" s="409"/>
      <c r="F62" s="409"/>
      <c r="G62" s="409"/>
      <c r="H62" s="409"/>
      <c r="I62" s="409"/>
      <c r="J62" s="409"/>
      <c r="K62" s="409"/>
      <c r="L62" s="409"/>
      <c r="M62" s="242"/>
    </row>
    <row r="63" spans="1:13" ht="15">
      <c r="A63" s="241"/>
      <c r="B63" s="243"/>
      <c r="C63" s="409" t="s">
        <v>420</v>
      </c>
      <c r="D63" s="409"/>
      <c r="E63" s="409"/>
      <c r="F63" s="409"/>
      <c r="G63" s="409"/>
      <c r="H63" s="409"/>
      <c r="I63" s="409"/>
      <c r="J63" s="409"/>
      <c r="K63" s="409"/>
      <c r="L63" s="409"/>
      <c r="M63" s="242"/>
    </row>
    <row r="64" spans="1:13" ht="15">
      <c r="A64" s="241"/>
      <c r="B64" s="243"/>
      <c r="C64" s="409" t="s">
        <v>421</v>
      </c>
      <c r="D64" s="409"/>
      <c r="E64" s="409"/>
      <c r="F64" s="409"/>
      <c r="G64" s="409"/>
      <c r="H64" s="409"/>
      <c r="I64" s="409"/>
      <c r="J64" s="409"/>
      <c r="K64" s="409"/>
      <c r="L64" s="409"/>
      <c r="M64" s="242"/>
    </row>
    <row r="65" spans="1:13" ht="15">
      <c r="A65" s="241"/>
      <c r="B65" s="243"/>
      <c r="C65" s="408" t="s">
        <v>422</v>
      </c>
      <c r="D65" s="409"/>
      <c r="E65" s="409"/>
      <c r="F65" s="409"/>
      <c r="G65" s="409"/>
      <c r="H65" s="409"/>
      <c r="I65" s="409"/>
      <c r="J65" s="409"/>
      <c r="K65" s="409"/>
      <c r="L65" s="409"/>
      <c r="M65" s="242"/>
    </row>
    <row r="66" spans="1:13" ht="27.75" customHeight="1">
      <c r="A66" s="241"/>
      <c r="B66" s="243"/>
      <c r="C66" s="463" t="s">
        <v>423</v>
      </c>
      <c r="D66" s="463"/>
      <c r="E66" s="463"/>
      <c r="F66" s="463"/>
      <c r="G66" s="463"/>
      <c r="H66" s="463"/>
      <c r="I66" s="463"/>
      <c r="J66" s="463"/>
      <c r="K66" s="463"/>
      <c r="L66" s="463"/>
      <c r="M66" s="242"/>
    </row>
    <row r="67" spans="1:13" ht="15">
      <c r="A67" s="241"/>
      <c r="B67" s="243"/>
      <c r="C67" s="409" t="s">
        <v>319</v>
      </c>
      <c r="D67" s="409"/>
      <c r="E67" s="409"/>
      <c r="F67" s="409"/>
      <c r="G67" s="409"/>
      <c r="H67" s="409"/>
      <c r="I67" s="409"/>
      <c r="J67" s="409"/>
      <c r="K67" s="409"/>
      <c r="L67" s="409"/>
      <c r="M67" s="242"/>
    </row>
    <row r="68" spans="1:13" ht="15">
      <c r="A68" s="241"/>
      <c r="B68" s="243"/>
      <c r="C68" s="409"/>
      <c r="D68" s="409"/>
      <c r="E68" s="409"/>
      <c r="F68" s="409"/>
      <c r="G68" s="409"/>
      <c r="H68" s="409"/>
      <c r="I68" s="409"/>
      <c r="J68" s="409"/>
      <c r="K68" s="409"/>
      <c r="L68" s="409"/>
      <c r="M68" s="242"/>
    </row>
    <row r="69" spans="1:13" ht="15">
      <c r="A69" s="241"/>
      <c r="B69" s="243"/>
      <c r="C69" s="412" t="s">
        <v>424</v>
      </c>
      <c r="D69" s="412"/>
      <c r="E69" s="412"/>
      <c r="F69" s="412"/>
      <c r="G69" s="412"/>
      <c r="H69" s="412"/>
      <c r="I69" s="412"/>
      <c r="J69" s="412"/>
      <c r="K69" s="412"/>
      <c r="L69" s="412"/>
      <c r="M69" s="242"/>
    </row>
    <row r="70" spans="1:13" ht="15">
      <c r="A70" s="241"/>
      <c r="B70" s="243"/>
      <c r="C70" s="473" t="s">
        <v>329</v>
      </c>
      <c r="D70" s="473"/>
      <c r="E70" s="473"/>
      <c r="F70" s="473"/>
      <c r="G70" s="473"/>
      <c r="H70" s="473"/>
      <c r="I70" s="473"/>
      <c r="J70" s="473"/>
      <c r="K70" s="473"/>
      <c r="L70" s="473"/>
      <c r="M70" s="242"/>
    </row>
    <row r="71" spans="1:13" ht="32.25" customHeight="1">
      <c r="A71" s="241"/>
      <c r="B71" s="243"/>
      <c r="C71" s="463" t="s">
        <v>320</v>
      </c>
      <c r="D71" s="463"/>
      <c r="E71" s="463"/>
      <c r="F71" s="463"/>
      <c r="G71" s="463"/>
      <c r="H71" s="463"/>
      <c r="I71" s="463"/>
      <c r="J71" s="463"/>
      <c r="K71" s="463"/>
      <c r="L71" s="463"/>
      <c r="M71" s="242"/>
    </row>
    <row r="72" spans="1:13" ht="32.25" customHeight="1">
      <c r="A72" s="241"/>
      <c r="B72" s="243"/>
      <c r="C72" s="463" t="s">
        <v>425</v>
      </c>
      <c r="D72" s="463"/>
      <c r="E72" s="463"/>
      <c r="F72" s="463"/>
      <c r="G72" s="463"/>
      <c r="H72" s="463"/>
      <c r="I72" s="463"/>
      <c r="J72" s="463"/>
      <c r="K72" s="463"/>
      <c r="L72" s="463"/>
      <c r="M72" s="242"/>
    </row>
    <row r="73" spans="1:13" ht="14.25" customHeight="1">
      <c r="A73" s="241"/>
      <c r="B73" s="243"/>
      <c r="C73" s="459"/>
      <c r="D73" s="459"/>
      <c r="E73" s="459"/>
      <c r="F73" s="459"/>
      <c r="G73" s="459"/>
      <c r="H73" s="459"/>
      <c r="I73" s="459"/>
      <c r="J73" s="459"/>
      <c r="K73" s="459"/>
      <c r="L73" s="459"/>
      <c r="M73" s="242"/>
    </row>
    <row r="74" spans="1:13" ht="14.25" customHeight="1">
      <c r="A74" s="241"/>
      <c r="B74" s="243"/>
      <c r="C74" s="459"/>
      <c r="D74" s="459"/>
      <c r="E74" s="459"/>
      <c r="F74" s="459"/>
      <c r="G74" s="459"/>
      <c r="H74" s="459"/>
      <c r="I74" s="459"/>
      <c r="J74" s="459"/>
      <c r="K74" s="459"/>
      <c r="L74" s="459"/>
      <c r="M74" s="242"/>
    </row>
    <row r="75" spans="1:13" ht="15">
      <c r="A75" s="241"/>
      <c r="B75" s="243"/>
      <c r="C75" s="411"/>
      <c r="D75" s="411"/>
      <c r="E75" s="411"/>
      <c r="F75" s="411"/>
      <c r="G75" s="411"/>
      <c r="H75" s="411"/>
      <c r="I75" s="411"/>
      <c r="J75" s="411"/>
      <c r="K75" s="411"/>
      <c r="L75" s="411"/>
      <c r="M75" s="242"/>
    </row>
    <row r="76" spans="1:13" ht="15">
      <c r="A76" s="241"/>
      <c r="B76" s="243"/>
      <c r="C76" s="247"/>
      <c r="D76" s="247"/>
      <c r="E76" s="247"/>
      <c r="F76" s="247"/>
      <c r="G76" s="247"/>
      <c r="H76" s="247"/>
      <c r="I76" s="247"/>
      <c r="J76" s="247"/>
      <c r="K76" s="247"/>
      <c r="L76" s="247"/>
      <c r="M76" s="242"/>
    </row>
    <row r="77" spans="1:13" ht="15.75" thickBot="1">
      <c r="A77" s="252"/>
      <c r="B77" s="255"/>
      <c r="C77" s="255"/>
      <c r="D77" s="253"/>
      <c r="E77" s="253"/>
      <c r="F77" s="253"/>
      <c r="G77" s="253"/>
      <c r="H77" s="253"/>
      <c r="I77" s="253"/>
      <c r="J77" s="253"/>
      <c r="K77" s="253"/>
      <c r="L77" s="253"/>
      <c r="M77" s="254"/>
    </row>
    <row r="79" spans="1:12" s="258" customFormat="1" ht="15.75" thickBot="1">
      <c r="A79" s="257"/>
      <c r="B79" s="257"/>
      <c r="C79" s="257"/>
      <c r="D79" s="257"/>
      <c r="E79" s="257"/>
      <c r="F79" s="257"/>
      <c r="G79" s="257"/>
      <c r="H79" s="257"/>
      <c r="I79" s="257"/>
      <c r="J79" s="257"/>
      <c r="K79" s="257"/>
      <c r="L79" s="257"/>
    </row>
    <row r="80" spans="1:13" ht="15">
      <c r="A80" s="238"/>
      <c r="B80" s="370"/>
      <c r="C80" s="239"/>
      <c r="D80" s="239"/>
      <c r="E80" s="239"/>
      <c r="F80" s="239"/>
      <c r="G80" s="239"/>
      <c r="H80" s="239"/>
      <c r="I80" s="239"/>
      <c r="J80" s="239"/>
      <c r="K80" s="239"/>
      <c r="L80" s="239"/>
      <c r="M80" s="240"/>
    </row>
    <row r="81" spans="1:13" ht="38.25" customHeight="1">
      <c r="A81" s="241"/>
      <c r="B81" s="480" t="s">
        <v>256</v>
      </c>
      <c r="C81" s="480"/>
      <c r="D81" s="480"/>
      <c r="E81" s="480"/>
      <c r="F81" s="480"/>
      <c r="G81" s="480"/>
      <c r="H81" s="480"/>
      <c r="I81" s="480"/>
      <c r="J81" s="480"/>
      <c r="K81" s="480"/>
      <c r="L81" s="480"/>
      <c r="M81" s="242"/>
    </row>
    <row r="82" spans="1:13" ht="15">
      <c r="A82" s="241"/>
      <c r="B82" s="249"/>
      <c r="C82" s="243"/>
      <c r="D82" s="243"/>
      <c r="E82" s="243"/>
      <c r="F82" s="243"/>
      <c r="G82" s="243"/>
      <c r="H82" s="243"/>
      <c r="I82" s="243"/>
      <c r="J82" s="243"/>
      <c r="K82" s="243"/>
      <c r="L82" s="243"/>
      <c r="M82" s="242"/>
    </row>
    <row r="83" spans="1:13" ht="15">
      <c r="A83" s="241"/>
      <c r="B83" s="371">
        <v>1</v>
      </c>
      <c r="C83" s="470" t="s">
        <v>257</v>
      </c>
      <c r="D83" s="470"/>
      <c r="E83" s="470"/>
      <c r="F83" s="470"/>
      <c r="G83" s="470"/>
      <c r="H83" s="470"/>
      <c r="I83" s="249"/>
      <c r="J83" s="249"/>
      <c r="K83" s="249"/>
      <c r="L83" s="249"/>
      <c r="M83" s="242"/>
    </row>
    <row r="84" spans="1:13" ht="25.5" customHeight="1">
      <c r="A84" s="241"/>
      <c r="B84" s="372"/>
      <c r="C84" s="461" t="s">
        <v>426</v>
      </c>
      <c r="D84" s="461"/>
      <c r="E84" s="461"/>
      <c r="F84" s="461"/>
      <c r="G84" s="461"/>
      <c r="H84" s="461"/>
      <c r="I84" s="461"/>
      <c r="J84" s="461"/>
      <c r="K84" s="461"/>
      <c r="L84" s="461"/>
      <c r="M84" s="242"/>
    </row>
    <row r="85" spans="1:13" ht="15" customHeight="1">
      <c r="A85" s="241"/>
      <c r="B85" s="372"/>
      <c r="C85" s="461"/>
      <c r="D85" s="461"/>
      <c r="E85" s="461"/>
      <c r="F85" s="461"/>
      <c r="G85" s="461"/>
      <c r="H85" s="461"/>
      <c r="I85" s="461"/>
      <c r="J85" s="461"/>
      <c r="K85" s="461"/>
      <c r="L85" s="461"/>
      <c r="M85" s="242"/>
    </row>
    <row r="86" spans="1:13" ht="15">
      <c r="A86" s="241"/>
      <c r="B86" s="371">
        <v>2</v>
      </c>
      <c r="C86" s="470" t="s">
        <v>262</v>
      </c>
      <c r="D86" s="470"/>
      <c r="E86" s="470"/>
      <c r="F86" s="470"/>
      <c r="G86" s="470"/>
      <c r="H86" s="470"/>
      <c r="I86" s="249"/>
      <c r="J86" s="249"/>
      <c r="K86" s="249"/>
      <c r="L86" s="249"/>
      <c r="M86" s="242"/>
    </row>
    <row r="87" spans="1:13" ht="25.5" customHeight="1">
      <c r="A87" s="241"/>
      <c r="B87" s="372"/>
      <c r="C87" s="461" t="s">
        <v>352</v>
      </c>
      <c r="D87" s="461"/>
      <c r="E87" s="461"/>
      <c r="F87" s="461"/>
      <c r="G87" s="461"/>
      <c r="H87" s="461"/>
      <c r="I87" s="461"/>
      <c r="J87" s="461"/>
      <c r="K87" s="461"/>
      <c r="L87" s="461"/>
      <c r="M87" s="242"/>
    </row>
    <row r="88" spans="1:13" ht="15">
      <c r="A88" s="241"/>
      <c r="B88" s="372"/>
      <c r="C88" s="249"/>
      <c r="D88" s="249"/>
      <c r="E88" s="249"/>
      <c r="F88" s="249"/>
      <c r="G88" s="249"/>
      <c r="H88" s="249"/>
      <c r="I88" s="249"/>
      <c r="J88" s="249"/>
      <c r="K88" s="249"/>
      <c r="L88" s="249"/>
      <c r="M88" s="242"/>
    </row>
    <row r="89" spans="1:13" ht="15">
      <c r="A89" s="241"/>
      <c r="B89" s="371">
        <v>3</v>
      </c>
      <c r="C89" s="470" t="s">
        <v>258</v>
      </c>
      <c r="D89" s="470"/>
      <c r="E89" s="470"/>
      <c r="F89" s="470"/>
      <c r="G89" s="470"/>
      <c r="H89" s="470"/>
      <c r="I89" s="249"/>
      <c r="J89" s="249"/>
      <c r="K89" s="249"/>
      <c r="L89" s="249"/>
      <c r="M89" s="242"/>
    </row>
    <row r="90" spans="1:13" ht="21.75" customHeight="1">
      <c r="A90" s="241"/>
      <c r="B90" s="372"/>
      <c r="C90" s="249"/>
      <c r="D90" s="373" t="s">
        <v>263</v>
      </c>
      <c r="E90" s="249"/>
      <c r="F90" s="249"/>
      <c r="G90" s="249"/>
      <c r="H90" s="249"/>
      <c r="I90" s="249"/>
      <c r="J90" s="249"/>
      <c r="K90" s="249"/>
      <c r="L90" s="249"/>
      <c r="M90" s="242"/>
    </row>
    <row r="91" spans="1:13" ht="21.75" customHeight="1">
      <c r="A91" s="241"/>
      <c r="B91" s="372"/>
      <c r="C91" s="249"/>
      <c r="D91" s="372" t="s">
        <v>332</v>
      </c>
      <c r="E91" s="249"/>
      <c r="F91" s="249"/>
      <c r="G91" s="249"/>
      <c r="H91" s="249"/>
      <c r="I91" s="249"/>
      <c r="J91" s="249"/>
      <c r="K91" s="249"/>
      <c r="L91" s="249"/>
      <c r="M91" s="242"/>
    </row>
    <row r="92" spans="1:13" ht="25.5" customHeight="1">
      <c r="A92" s="241"/>
      <c r="B92" s="372"/>
      <c r="C92" s="249"/>
      <c r="D92" s="475" t="s">
        <v>264</v>
      </c>
      <c r="E92" s="475"/>
      <c r="F92" s="475"/>
      <c r="G92" s="475"/>
      <c r="H92" s="475"/>
      <c r="I92" s="475"/>
      <c r="J92" s="475"/>
      <c r="K92" s="475"/>
      <c r="L92" s="475"/>
      <c r="M92" s="242"/>
    </row>
    <row r="93" spans="1:13" ht="15">
      <c r="A93" s="241"/>
      <c r="B93" s="372"/>
      <c r="C93" s="249"/>
      <c r="D93" s="249"/>
      <c r="E93" s="249"/>
      <c r="F93" s="249"/>
      <c r="G93" s="249"/>
      <c r="H93" s="249"/>
      <c r="I93" s="249"/>
      <c r="J93" s="249"/>
      <c r="K93" s="249"/>
      <c r="L93" s="249"/>
      <c r="M93" s="242"/>
    </row>
    <row r="94" spans="1:13" ht="15">
      <c r="A94" s="241"/>
      <c r="B94" s="371">
        <v>4</v>
      </c>
      <c r="C94" s="470" t="s">
        <v>259</v>
      </c>
      <c r="D94" s="470"/>
      <c r="E94" s="470"/>
      <c r="F94" s="470"/>
      <c r="G94" s="470"/>
      <c r="H94" s="470"/>
      <c r="I94" s="249"/>
      <c r="J94" s="249"/>
      <c r="K94" s="249"/>
      <c r="L94" s="249"/>
      <c r="M94" s="242"/>
    </row>
    <row r="95" spans="1:13" ht="15">
      <c r="A95" s="241"/>
      <c r="B95" s="372"/>
      <c r="C95" s="251" t="s">
        <v>265</v>
      </c>
      <c r="D95" s="249"/>
      <c r="E95" s="249"/>
      <c r="F95" s="249"/>
      <c r="G95" s="249"/>
      <c r="H95" s="249"/>
      <c r="I95" s="249"/>
      <c r="J95" s="249"/>
      <c r="K95" s="249"/>
      <c r="L95" s="249"/>
      <c r="M95" s="242"/>
    </row>
    <row r="96" spans="1:13" ht="15">
      <c r="A96" s="241"/>
      <c r="B96" s="372"/>
      <c r="C96" s="249" t="s">
        <v>357</v>
      </c>
      <c r="D96" s="249"/>
      <c r="E96" s="249"/>
      <c r="F96" s="249"/>
      <c r="G96" s="249"/>
      <c r="H96" s="249"/>
      <c r="I96" s="249"/>
      <c r="J96" s="249"/>
      <c r="K96" s="249"/>
      <c r="L96" s="249"/>
      <c r="M96" s="242"/>
    </row>
    <row r="97" spans="1:13" ht="15">
      <c r="A97" s="241"/>
      <c r="B97" s="372"/>
      <c r="C97" s="249" t="s">
        <v>290</v>
      </c>
      <c r="D97" s="249"/>
      <c r="E97" s="249"/>
      <c r="F97" s="249"/>
      <c r="G97" s="249"/>
      <c r="H97" s="249"/>
      <c r="I97" s="249"/>
      <c r="J97" s="249"/>
      <c r="K97" s="249"/>
      <c r="L97" s="249"/>
      <c r="M97" s="242"/>
    </row>
    <row r="98" spans="1:13" ht="15">
      <c r="A98" s="241"/>
      <c r="B98" s="372"/>
      <c r="C98" s="249"/>
      <c r="D98" s="249"/>
      <c r="E98" s="249"/>
      <c r="F98" s="249"/>
      <c r="G98" s="249"/>
      <c r="H98" s="249"/>
      <c r="I98" s="249"/>
      <c r="J98" s="249"/>
      <c r="K98" s="249"/>
      <c r="L98" s="249"/>
      <c r="M98" s="242"/>
    </row>
    <row r="99" spans="1:13" ht="15">
      <c r="A99" s="241"/>
      <c r="B99" s="371">
        <v>5</v>
      </c>
      <c r="C99" s="470" t="s">
        <v>260</v>
      </c>
      <c r="D99" s="470"/>
      <c r="E99" s="470"/>
      <c r="F99" s="470"/>
      <c r="G99" s="470"/>
      <c r="H99" s="470"/>
      <c r="I99" s="249"/>
      <c r="J99" s="249"/>
      <c r="K99" s="249"/>
      <c r="L99" s="249"/>
      <c r="M99" s="242"/>
    </row>
    <row r="100" spans="1:13" ht="15">
      <c r="A100" s="241"/>
      <c r="B100" s="372"/>
      <c r="C100" s="249" t="s">
        <v>330</v>
      </c>
      <c r="D100" s="249"/>
      <c r="E100" s="249"/>
      <c r="F100" s="249"/>
      <c r="G100" s="249"/>
      <c r="H100" s="249"/>
      <c r="I100" s="249"/>
      <c r="J100" s="249"/>
      <c r="K100" s="249"/>
      <c r="L100" s="249"/>
      <c r="M100" s="242"/>
    </row>
    <row r="101" spans="1:13" ht="15">
      <c r="A101" s="241"/>
      <c r="B101" s="372"/>
      <c r="C101" s="249"/>
      <c r="D101" s="249"/>
      <c r="E101" s="249"/>
      <c r="F101" s="249"/>
      <c r="G101" s="249"/>
      <c r="H101" s="249"/>
      <c r="I101" s="249"/>
      <c r="J101" s="249"/>
      <c r="K101" s="249"/>
      <c r="L101" s="249"/>
      <c r="M101" s="242"/>
    </row>
    <row r="102" spans="1:13" ht="15">
      <c r="A102" s="241"/>
      <c r="B102" s="371">
        <v>6</v>
      </c>
      <c r="C102" s="470" t="s">
        <v>261</v>
      </c>
      <c r="D102" s="470"/>
      <c r="E102" s="470"/>
      <c r="F102" s="470"/>
      <c r="G102" s="470"/>
      <c r="H102" s="470"/>
      <c r="I102" s="249"/>
      <c r="J102" s="249"/>
      <c r="K102" s="249"/>
      <c r="L102" s="249"/>
      <c r="M102" s="242"/>
    </row>
    <row r="103" spans="1:13" ht="15">
      <c r="A103" s="241"/>
      <c r="B103" s="372"/>
      <c r="C103" s="251" t="s">
        <v>333</v>
      </c>
      <c r="D103" s="249"/>
      <c r="E103" s="249"/>
      <c r="F103" s="249"/>
      <c r="G103" s="249"/>
      <c r="H103" s="249"/>
      <c r="I103" s="249"/>
      <c r="J103" s="249"/>
      <c r="K103" s="249"/>
      <c r="L103" s="249"/>
      <c r="M103" s="242"/>
    </row>
    <row r="104" spans="1:13" ht="25.5" customHeight="1">
      <c r="A104" s="241"/>
      <c r="B104" s="372"/>
      <c r="C104" s="461" t="s">
        <v>358</v>
      </c>
      <c r="D104" s="461"/>
      <c r="E104" s="461"/>
      <c r="F104" s="461"/>
      <c r="G104" s="461"/>
      <c r="H104" s="461"/>
      <c r="I104" s="461"/>
      <c r="J104" s="461"/>
      <c r="K104" s="461"/>
      <c r="L104" s="461"/>
      <c r="M104" s="242"/>
    </row>
    <row r="105" spans="1:13" ht="15" customHeight="1">
      <c r="A105" s="241"/>
      <c r="B105" s="372"/>
      <c r="C105" s="342"/>
      <c r="D105" s="342"/>
      <c r="E105" s="342"/>
      <c r="F105" s="342"/>
      <c r="G105" s="342"/>
      <c r="H105" s="342"/>
      <c r="I105" s="342"/>
      <c r="J105" s="342"/>
      <c r="K105" s="342"/>
      <c r="L105" s="342"/>
      <c r="M105" s="242"/>
    </row>
    <row r="106" spans="1:13" ht="15" customHeight="1">
      <c r="A106" s="241"/>
      <c r="B106" s="371">
        <v>7</v>
      </c>
      <c r="C106" s="470" t="s">
        <v>147</v>
      </c>
      <c r="D106" s="470"/>
      <c r="E106" s="470"/>
      <c r="F106" s="470"/>
      <c r="G106" s="470"/>
      <c r="H106" s="470"/>
      <c r="I106" s="342"/>
      <c r="J106" s="342"/>
      <c r="K106" s="342"/>
      <c r="L106" s="342"/>
      <c r="M106" s="242"/>
    </row>
    <row r="107" spans="1:13" ht="38.25" customHeight="1">
      <c r="A107" s="241"/>
      <c r="B107" s="372"/>
      <c r="C107" s="471" t="s">
        <v>349</v>
      </c>
      <c r="D107" s="471"/>
      <c r="E107" s="471"/>
      <c r="F107" s="471"/>
      <c r="G107" s="471"/>
      <c r="H107" s="471"/>
      <c r="I107" s="471"/>
      <c r="J107" s="471"/>
      <c r="K107" s="471"/>
      <c r="L107" s="471"/>
      <c r="M107" s="242"/>
    </row>
    <row r="108" spans="1:13" ht="15" customHeight="1">
      <c r="A108" s="241"/>
      <c r="B108" s="372"/>
      <c r="C108" s="413"/>
      <c r="D108" s="413"/>
      <c r="E108" s="413"/>
      <c r="F108" s="413"/>
      <c r="G108" s="413"/>
      <c r="H108" s="413"/>
      <c r="I108" s="413"/>
      <c r="J108" s="413"/>
      <c r="K108" s="413"/>
      <c r="L108" s="413"/>
      <c r="M108" s="242"/>
    </row>
    <row r="109" spans="1:13" ht="15" customHeight="1">
      <c r="A109" s="241"/>
      <c r="B109" s="371">
        <v>8</v>
      </c>
      <c r="C109" s="470" t="s">
        <v>344</v>
      </c>
      <c r="D109" s="470"/>
      <c r="E109" s="470"/>
      <c r="F109" s="470"/>
      <c r="G109" s="470"/>
      <c r="H109" s="470"/>
      <c r="I109" s="413"/>
      <c r="J109" s="413"/>
      <c r="K109" s="413"/>
      <c r="L109" s="413"/>
      <c r="M109" s="242"/>
    </row>
    <row r="110" spans="1:13" ht="15" customHeight="1">
      <c r="A110" s="241"/>
      <c r="B110" s="372"/>
      <c r="C110" s="471" t="s">
        <v>350</v>
      </c>
      <c r="D110" s="471"/>
      <c r="E110" s="471"/>
      <c r="F110" s="471"/>
      <c r="G110" s="471"/>
      <c r="H110" s="471"/>
      <c r="I110" s="471"/>
      <c r="J110" s="471"/>
      <c r="K110" s="471"/>
      <c r="L110" s="471"/>
      <c r="M110" s="242"/>
    </row>
    <row r="111" spans="1:13" ht="15.75" thickBot="1">
      <c r="A111" s="252"/>
      <c r="B111" s="259"/>
      <c r="C111" s="259"/>
      <c r="D111" s="259"/>
      <c r="E111" s="259"/>
      <c r="F111" s="259"/>
      <c r="G111" s="259"/>
      <c r="H111" s="259"/>
      <c r="I111" s="259"/>
      <c r="J111" s="259"/>
      <c r="K111" s="259"/>
      <c r="L111" s="259"/>
      <c r="M111" s="254"/>
    </row>
    <row r="112" s="258" customFormat="1" ht="15"/>
  </sheetData>
  <sheetProtection password="EAD6" sheet="1" objects="1" scenarios="1"/>
  <mergeCells count="46">
    <mergeCell ref="C4:L4"/>
    <mergeCell ref="B2:L2"/>
    <mergeCell ref="C6:L6"/>
    <mergeCell ref="C14:L14"/>
    <mergeCell ref="B81:L81"/>
    <mergeCell ref="C83:H83"/>
    <mergeCell ref="C18:I18"/>
    <mergeCell ref="C22:L22"/>
    <mergeCell ref="C23:L23"/>
    <mergeCell ref="C84:L84"/>
    <mergeCell ref="C85:L85"/>
    <mergeCell ref="C7:L7"/>
    <mergeCell ref="C11:L11"/>
    <mergeCell ref="C12:L12"/>
    <mergeCell ref="C15:L15"/>
    <mergeCell ref="C28:L28"/>
    <mergeCell ref="C30:L30"/>
    <mergeCell ref="C31:L31"/>
    <mergeCell ref="C16:L16"/>
    <mergeCell ref="C104:L104"/>
    <mergeCell ref="C106:H106"/>
    <mergeCell ref="C87:L87"/>
    <mergeCell ref="C89:H89"/>
    <mergeCell ref="D92:L92"/>
    <mergeCell ref="C94:H94"/>
    <mergeCell ref="C99:H99"/>
    <mergeCell ref="C27:L27"/>
    <mergeCell ref="C109:H109"/>
    <mergeCell ref="C110:L110"/>
    <mergeCell ref="C52:L52"/>
    <mergeCell ref="C56:L56"/>
    <mergeCell ref="C70:L70"/>
    <mergeCell ref="C57:L57"/>
    <mergeCell ref="C107:L107"/>
    <mergeCell ref="C86:H86"/>
    <mergeCell ref="C102:H102"/>
    <mergeCell ref="C13:L13"/>
    <mergeCell ref="C58:L58"/>
    <mergeCell ref="C71:L71"/>
    <mergeCell ref="C72:L72"/>
    <mergeCell ref="C66:L66"/>
    <mergeCell ref="C33:L33"/>
    <mergeCell ref="C37:L37"/>
    <mergeCell ref="C46:L46"/>
    <mergeCell ref="C45:L45"/>
    <mergeCell ref="C49:L49"/>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12">
    <tabColor rgb="FF92D050"/>
  </sheetPr>
  <dimension ref="A1:F33"/>
  <sheetViews>
    <sheetView showGridLines="0" zoomScale="85" zoomScaleNormal="85" zoomScalePageLayoutView="0" workbookViewId="0" topLeftCell="A1">
      <selection activeCell="A4" sqref="A4"/>
    </sheetView>
  </sheetViews>
  <sheetFormatPr defaultColWidth="11.421875" defaultRowHeight="15"/>
  <cols>
    <col min="1" max="1" width="32.57421875" style="454" customWidth="1"/>
    <col min="2" max="2" width="18.57421875" style="454" customWidth="1"/>
    <col min="3" max="3" width="24.421875" style="454" customWidth="1"/>
    <col min="4" max="4" width="23.8515625" style="454" customWidth="1"/>
    <col min="5" max="5" width="88.140625" style="454" customWidth="1"/>
    <col min="6" max="6" width="6.421875" style="454" customWidth="1"/>
  </cols>
  <sheetData>
    <row r="1" spans="1:6" ht="15.75">
      <c r="A1" s="415"/>
      <c r="B1" s="416"/>
      <c r="C1" s="416"/>
      <c r="D1" s="416"/>
      <c r="E1" s="416"/>
      <c r="F1" s="417"/>
    </row>
    <row r="2" spans="1:6" ht="37.5" customHeight="1">
      <c r="A2" s="483" t="s">
        <v>362</v>
      </c>
      <c r="B2" s="484"/>
      <c r="C2" s="484"/>
      <c r="D2" s="484"/>
      <c r="E2" s="484"/>
      <c r="F2" s="418"/>
    </row>
    <row r="3" spans="1:6" ht="15">
      <c r="A3" s="419"/>
      <c r="B3" s="249"/>
      <c r="C3" s="249"/>
      <c r="D3" s="249"/>
      <c r="E3" s="249"/>
      <c r="F3" s="420"/>
    </row>
    <row r="4" spans="1:6" ht="15.75" thickBot="1">
      <c r="A4" s="419"/>
      <c r="B4" s="249"/>
      <c r="C4" s="249"/>
      <c r="D4" s="249"/>
      <c r="E4" s="249"/>
      <c r="F4" s="420"/>
    </row>
    <row r="5" spans="1:6" ht="15.75" thickBot="1">
      <c r="A5" s="421" t="s">
        <v>363</v>
      </c>
      <c r="B5" s="422" t="s">
        <v>364</v>
      </c>
      <c r="C5" s="422" t="s">
        <v>365</v>
      </c>
      <c r="D5" s="422" t="s">
        <v>366</v>
      </c>
      <c r="E5" s="423" t="s">
        <v>367</v>
      </c>
      <c r="F5" s="420"/>
    </row>
    <row r="6" spans="1:6" ht="84" customHeight="1">
      <c r="A6" s="424" t="s">
        <v>368</v>
      </c>
      <c r="B6" s="425" t="s">
        <v>369</v>
      </c>
      <c r="C6" s="426" t="str">
        <f>'Page de garde'!$A$1</f>
        <v>#EPRDSA-2023-01#</v>
      </c>
      <c r="D6" s="427">
        <f>IF(CREPSAIDEN___ANNEEREF___ANN0\_________="","",IF(AND(C6="#EPRDSA-2023-01#",CREPSAIDEN___ANNEEREF___ANN0\_________=2024)=TRUE,"OK","A priori, vous utilisez une version qui n'est plus en vigueur. Veuillez vous référer à l'adresse de téléchargement des cadres rappelée ci-contre."))</f>
      </c>
      <c r="E6" s="428" t="s">
        <v>390</v>
      </c>
      <c r="F6" s="420"/>
    </row>
    <row r="7" spans="1:6" ht="25.5">
      <c r="A7" s="429" t="s">
        <v>370</v>
      </c>
      <c r="B7" s="430" t="s">
        <v>369</v>
      </c>
      <c r="C7" s="427" t="s">
        <v>371</v>
      </c>
      <c r="D7" s="431"/>
      <c r="E7" s="432" t="s">
        <v>372</v>
      </c>
      <c r="F7" s="420"/>
    </row>
    <row r="8" spans="1:6" ht="25.5" customHeight="1">
      <c r="A8" s="429" t="s">
        <v>373</v>
      </c>
      <c r="B8" s="433" t="s">
        <v>374</v>
      </c>
      <c r="C8" s="434">
        <f>'Page de garde'!$D$20</f>
        <v>0</v>
      </c>
      <c r="D8" s="435" t="str">
        <f>IF(C8=0/1/1900,"Non saisi","OK")</f>
        <v>Non saisi</v>
      </c>
      <c r="E8" s="436" t="s">
        <v>391</v>
      </c>
      <c r="F8" s="420"/>
    </row>
    <row r="9" spans="1:6" ht="38.25" customHeight="1">
      <c r="A9" s="455" t="s">
        <v>102</v>
      </c>
      <c r="B9" s="433" t="s">
        <v>374</v>
      </c>
      <c r="C9" s="437">
        <f>MAX('Page de garde'!I25:I27)</f>
        <v>0</v>
      </c>
      <c r="D9" s="427" t="str">
        <f>IF(C9&gt;=1000,"Au moins une donnée égale ou supérieure à 1000 (atypie)","OK")</f>
        <v>OK</v>
      </c>
      <c r="E9" s="432" t="s">
        <v>375</v>
      </c>
      <c r="F9" s="420"/>
    </row>
    <row r="10" spans="1:6" ht="30" customHeight="1">
      <c r="A10" s="456" t="s">
        <v>403</v>
      </c>
      <c r="B10" s="430" t="s">
        <v>374</v>
      </c>
      <c r="C10" s="439">
        <f>MAX('Page de garde'!J25:J27)</f>
        <v>0</v>
      </c>
      <c r="D10" s="427" t="str">
        <f>IF(C10&gt;366,"Au moins une donnée supérieure à 366 (atypie)","OK")</f>
        <v>OK</v>
      </c>
      <c r="E10" s="432"/>
      <c r="F10" s="420"/>
    </row>
    <row r="11" spans="1:6" ht="25.5">
      <c r="A11" s="438" t="s">
        <v>392</v>
      </c>
      <c r="B11" s="430" t="s">
        <v>148</v>
      </c>
      <c r="C11" s="440">
        <f>'Fiche_Récap.'!$D$7</f>
        <v>0</v>
      </c>
      <c r="D11" s="427" t="str">
        <f aca="true" t="shared" si="0" ref="D11:D22">IF(C11=0,"Non saisi",IF(C11&lt;0,"Atypie","OK"))</f>
        <v>Non saisi</v>
      </c>
      <c r="E11" s="432" t="s">
        <v>377</v>
      </c>
      <c r="F11" s="420"/>
    </row>
    <row r="12" spans="1:6" ht="25.5">
      <c r="A12" s="438" t="s">
        <v>393</v>
      </c>
      <c r="B12" s="430" t="s">
        <v>148</v>
      </c>
      <c r="C12" s="440">
        <f>'Fiche_Récap.'!$D$8</f>
        <v>0</v>
      </c>
      <c r="D12" s="427" t="str">
        <f t="shared" si="0"/>
        <v>Non saisi</v>
      </c>
      <c r="E12" s="432" t="s">
        <v>377</v>
      </c>
      <c r="F12" s="420"/>
    </row>
    <row r="13" spans="1:6" ht="25.5">
      <c r="A13" s="438" t="s">
        <v>376</v>
      </c>
      <c r="B13" s="430" t="s">
        <v>148</v>
      </c>
      <c r="C13" s="440">
        <f>'Fiche_Récap.'!$D$11</f>
        <v>0</v>
      </c>
      <c r="D13" s="427" t="str">
        <f t="shared" si="0"/>
        <v>Non saisi</v>
      </c>
      <c r="E13" s="432" t="s">
        <v>377</v>
      </c>
      <c r="F13" s="420"/>
    </row>
    <row r="14" spans="1:6" ht="25.5">
      <c r="A14" s="438" t="s">
        <v>378</v>
      </c>
      <c r="B14" s="430" t="s">
        <v>148</v>
      </c>
      <c r="C14" s="440">
        <f>'Fiche_Récap.'!$D$12</f>
        <v>0</v>
      </c>
      <c r="D14" s="427" t="str">
        <f t="shared" si="0"/>
        <v>Non saisi</v>
      </c>
      <c r="E14" s="432" t="s">
        <v>377</v>
      </c>
      <c r="F14" s="420"/>
    </row>
    <row r="15" spans="1:6" ht="25.5">
      <c r="A15" s="438" t="s">
        <v>379</v>
      </c>
      <c r="B15" s="430" t="s">
        <v>148</v>
      </c>
      <c r="C15" s="440">
        <f>'Fiche_Récap.'!$D$15</f>
        <v>0</v>
      </c>
      <c r="D15" s="427" t="str">
        <f t="shared" si="0"/>
        <v>Non saisi</v>
      </c>
      <c r="E15" s="432" t="s">
        <v>377</v>
      </c>
      <c r="F15" s="420"/>
    </row>
    <row r="16" spans="1:6" ht="25.5">
      <c r="A16" s="438" t="s">
        <v>380</v>
      </c>
      <c r="B16" s="430" t="s">
        <v>148</v>
      </c>
      <c r="C16" s="440">
        <f>'Fiche_Récap.'!$D$16</f>
        <v>0</v>
      </c>
      <c r="D16" s="427" t="str">
        <f t="shared" si="0"/>
        <v>Non saisi</v>
      </c>
      <c r="E16" s="432" t="s">
        <v>377</v>
      </c>
      <c r="F16" s="420"/>
    </row>
    <row r="17" spans="1:6" ht="25.5">
      <c r="A17" s="438" t="s">
        <v>394</v>
      </c>
      <c r="B17" s="430" t="s">
        <v>148</v>
      </c>
      <c r="C17" s="440">
        <f>'Fiche_Récap.'!$Q$7</f>
        <v>0</v>
      </c>
      <c r="D17" s="427" t="str">
        <f t="shared" si="0"/>
        <v>Non saisi</v>
      </c>
      <c r="E17" s="432" t="s">
        <v>377</v>
      </c>
      <c r="F17" s="420"/>
    </row>
    <row r="18" spans="1:6" ht="25.5">
      <c r="A18" s="441" t="s">
        <v>395</v>
      </c>
      <c r="B18" s="442" t="s">
        <v>148</v>
      </c>
      <c r="C18" s="443">
        <f>'Fiche_Récap.'!$Q$8</f>
        <v>0</v>
      </c>
      <c r="D18" s="427" t="str">
        <f t="shared" si="0"/>
        <v>Non saisi</v>
      </c>
      <c r="E18" s="432" t="s">
        <v>377</v>
      </c>
      <c r="F18" s="420"/>
    </row>
    <row r="19" spans="1:6" ht="25.5">
      <c r="A19" s="438" t="s">
        <v>381</v>
      </c>
      <c r="B19" s="442" t="s">
        <v>148</v>
      </c>
      <c r="C19" s="443">
        <f>'Fiche_Récap.'!$Q$11</f>
        <v>0</v>
      </c>
      <c r="D19" s="427" t="str">
        <f t="shared" si="0"/>
        <v>Non saisi</v>
      </c>
      <c r="E19" s="432" t="s">
        <v>377</v>
      </c>
      <c r="F19" s="420"/>
    </row>
    <row r="20" spans="1:6" ht="25.5">
      <c r="A20" s="441" t="s">
        <v>382</v>
      </c>
      <c r="B20" s="442" t="s">
        <v>148</v>
      </c>
      <c r="C20" s="443">
        <f>'Fiche_Récap.'!$Q$12</f>
        <v>0</v>
      </c>
      <c r="D20" s="427" t="str">
        <f t="shared" si="0"/>
        <v>Non saisi</v>
      </c>
      <c r="E20" s="432" t="s">
        <v>377</v>
      </c>
      <c r="F20" s="420"/>
    </row>
    <row r="21" spans="1:6" ht="25.5">
      <c r="A21" s="441" t="s">
        <v>383</v>
      </c>
      <c r="B21" s="442" t="s">
        <v>148</v>
      </c>
      <c r="C21" s="443">
        <f>'Fiche_Récap.'!$Q$15</f>
        <v>0</v>
      </c>
      <c r="D21" s="427" t="str">
        <f t="shared" si="0"/>
        <v>Non saisi</v>
      </c>
      <c r="E21" s="432" t="s">
        <v>377</v>
      </c>
      <c r="F21" s="420"/>
    </row>
    <row r="22" spans="1:6" ht="25.5">
      <c r="A22" s="441" t="s">
        <v>384</v>
      </c>
      <c r="B22" s="442" t="s">
        <v>148</v>
      </c>
      <c r="C22" s="443">
        <f>'Fiche_Récap.'!$Q$16</f>
        <v>0</v>
      </c>
      <c r="D22" s="427" t="str">
        <f t="shared" si="0"/>
        <v>Non saisi</v>
      </c>
      <c r="E22" s="432" t="s">
        <v>377</v>
      </c>
      <c r="F22" s="420"/>
    </row>
    <row r="23" spans="1:6" ht="26.25" customHeight="1">
      <c r="A23" s="441" t="s">
        <v>398</v>
      </c>
      <c r="B23" s="442" t="s">
        <v>148</v>
      </c>
      <c r="C23" s="444">
        <f>IF('Fiche_Récap.'!$Q$8=0,0,'Fiche_Récap.'!$Q$22/'Fiche_Récap.'!$Q$8)</f>
        <v>0</v>
      </c>
      <c r="D23" s="427"/>
      <c r="E23" s="445"/>
      <c r="F23" s="420"/>
    </row>
    <row r="24" spans="1:6" ht="26.25" customHeight="1">
      <c r="A24" s="441" t="s">
        <v>399</v>
      </c>
      <c r="B24" s="442" t="s">
        <v>148</v>
      </c>
      <c r="C24" s="444">
        <f>IF('Fiche_Récap.'!$Q$12=0,0,'Fiche_Récap.'!$Q$26/'Fiche_Récap.'!$Q$12)</f>
        <v>0</v>
      </c>
      <c r="D24" s="427"/>
      <c r="E24" s="445"/>
      <c r="F24" s="420"/>
    </row>
    <row r="25" spans="1:6" ht="26.25" customHeight="1">
      <c r="A25" s="441" t="s">
        <v>400</v>
      </c>
      <c r="B25" s="442" t="s">
        <v>148</v>
      </c>
      <c r="C25" s="444">
        <f>IF('Fiche_Récap.'!$Q$16=0,0,'Fiche_Récap.'!$Q$30/'Fiche_Récap.'!$Q$16)</f>
        <v>0</v>
      </c>
      <c r="D25" s="427"/>
      <c r="E25" s="445"/>
      <c r="F25" s="420"/>
    </row>
    <row r="26" spans="1:6" ht="25.5">
      <c r="A26" s="441" t="s">
        <v>396</v>
      </c>
      <c r="B26" s="442" t="s">
        <v>148</v>
      </c>
      <c r="C26" s="443">
        <f>'Fiche_Récap.'!$D$47-'Fiche_Récap.'!$D$43</f>
        <v>0</v>
      </c>
      <c r="D26" s="427" t="str">
        <f>IF(C26=0,"Non saisi",IF(C26&lt;0,"Atypie","OK"))</f>
        <v>Non saisi</v>
      </c>
      <c r="E26" s="445" t="s">
        <v>386</v>
      </c>
      <c r="F26" s="420"/>
    </row>
    <row r="27" spans="1:6" ht="25.5">
      <c r="A27" s="441" t="s">
        <v>385</v>
      </c>
      <c r="B27" s="442" t="s">
        <v>148</v>
      </c>
      <c r="C27" s="443">
        <f>'Fiche_Récap.'!$E$47-'Fiche_Récap.'!$E$43</f>
        <v>0</v>
      </c>
      <c r="D27" s="427" t="str">
        <f>IF(C27=0,"Non saisi",IF(C27&lt;0,"Atypie","OK"))</f>
        <v>Non saisi</v>
      </c>
      <c r="E27" s="445" t="s">
        <v>386</v>
      </c>
      <c r="F27" s="420"/>
    </row>
    <row r="28" spans="1:6" ht="25.5">
      <c r="A28" s="441" t="s">
        <v>387</v>
      </c>
      <c r="B28" s="442" t="s">
        <v>148</v>
      </c>
      <c r="C28" s="443">
        <f>'Fiche_Récap.'!$F$47-'Fiche_Récap.'!$F$43</f>
        <v>0</v>
      </c>
      <c r="D28" s="427" t="str">
        <f>IF(C28=0,"Non saisi",IF(C28&lt;0,"Atypie","OK"))</f>
        <v>Non saisi</v>
      </c>
      <c r="E28" s="445" t="s">
        <v>386</v>
      </c>
      <c r="F28" s="420"/>
    </row>
    <row r="29" spans="1:6" ht="25.5">
      <c r="A29" s="441" t="s">
        <v>397</v>
      </c>
      <c r="B29" s="442" t="s">
        <v>148</v>
      </c>
      <c r="C29" s="443">
        <f>'Fiche_Récap.'!$D$38-'Fiche_Récap.'!$D$47</f>
        <v>0</v>
      </c>
      <c r="D29" s="427" t="str">
        <f>IF(C29=0,"Nulle",IF(C29&lt;0,"Prélèvement","Apport"))</f>
        <v>Nulle</v>
      </c>
      <c r="E29" s="445"/>
      <c r="F29" s="420"/>
    </row>
    <row r="30" spans="1:6" ht="25.5">
      <c r="A30" s="441" t="s">
        <v>388</v>
      </c>
      <c r="B30" s="442" t="s">
        <v>148</v>
      </c>
      <c r="C30" s="443">
        <f>'Fiche_Récap.'!$E$38-'Fiche_Récap.'!$E$47</f>
        <v>0</v>
      </c>
      <c r="D30" s="427" t="str">
        <f>IF(C30=0,"Nulle",IF(C30&lt;0,"Prélèvement","Apport"))</f>
        <v>Nulle</v>
      </c>
      <c r="E30" s="445"/>
      <c r="F30" s="420"/>
    </row>
    <row r="31" spans="1:6" ht="25.5">
      <c r="A31" s="441" t="s">
        <v>389</v>
      </c>
      <c r="B31" s="442" t="s">
        <v>148</v>
      </c>
      <c r="C31" s="443">
        <f>'Fiche_Récap.'!$F$38-'Fiche_Récap.'!$F$47</f>
        <v>0</v>
      </c>
      <c r="D31" s="427" t="str">
        <f>IF(C31=0,"Nulle",IF(C31&lt;0,"Prélèvement","Apport"))</f>
        <v>Nulle</v>
      </c>
      <c r="E31" s="445"/>
      <c r="F31" s="420"/>
    </row>
    <row r="32" spans="1:6" ht="15.75" thickBot="1">
      <c r="A32" s="446"/>
      <c r="B32" s="447"/>
      <c r="C32" s="448"/>
      <c r="D32" s="449"/>
      <c r="E32" s="450"/>
      <c r="F32" s="420"/>
    </row>
    <row r="33" spans="1:6" ht="15.75" thickBot="1">
      <c r="A33" s="451"/>
      <c r="B33" s="259"/>
      <c r="C33" s="259"/>
      <c r="D33" s="452"/>
      <c r="E33" s="259"/>
      <c r="F33" s="453"/>
    </row>
  </sheetData>
  <sheetProtection/>
  <mergeCells count="1">
    <mergeCell ref="A2:E2"/>
  </mergeCells>
  <conditionalFormatting sqref="D6 D8:D9">
    <cfRule type="cellIs" priority="94" dxfId="55" operator="notEqual" stopIfTrue="1">
      <formula>"OK"</formula>
    </cfRule>
    <cfRule type="cellIs" priority="95" dxfId="55" operator="equal" stopIfTrue="1">
      <formula>"Atypie"</formula>
    </cfRule>
    <cfRule type="cellIs" priority="96" dxfId="55" operator="equal" stopIfTrue="1">
      <formula>"Incohérence"</formula>
    </cfRule>
    <cfRule type="cellIs" priority="97" dxfId="55" operator="equal" stopIfTrue="1">
      <formula>"KO"</formula>
    </cfRule>
  </conditionalFormatting>
  <conditionalFormatting sqref="D32">
    <cfRule type="cellIs" priority="90" dxfId="55" operator="equal" stopIfTrue="1">
      <formula>"Non saisi"</formula>
    </cfRule>
    <cfRule type="cellIs" priority="91" dxfId="55" operator="equal" stopIfTrue="1">
      <formula>"Atypie"</formula>
    </cfRule>
    <cfRule type="cellIs" priority="92" dxfId="55" operator="equal" stopIfTrue="1">
      <formula>"Incohérence"</formula>
    </cfRule>
    <cfRule type="cellIs" priority="93" dxfId="55" operator="equal" stopIfTrue="1">
      <formula>"KO"</formula>
    </cfRule>
  </conditionalFormatting>
  <conditionalFormatting sqref="D7">
    <cfRule type="cellIs" priority="89" dxfId="55" operator="notEqual" stopIfTrue="1">
      <formula>"OK"</formula>
    </cfRule>
  </conditionalFormatting>
  <conditionalFormatting sqref="D10">
    <cfRule type="cellIs" priority="61" dxfId="55" operator="notEqual" stopIfTrue="1">
      <formula>"OK"</formula>
    </cfRule>
    <cfRule type="cellIs" priority="62" dxfId="55" operator="equal" stopIfTrue="1">
      <formula>"Atypie"</formula>
    </cfRule>
    <cfRule type="cellIs" priority="63" dxfId="55" operator="equal" stopIfTrue="1">
      <formula>"Incohérence"</formula>
    </cfRule>
    <cfRule type="cellIs" priority="64" dxfId="55" operator="equal" stopIfTrue="1">
      <formula>"KO"</formula>
    </cfRule>
  </conditionalFormatting>
  <conditionalFormatting sqref="D11">
    <cfRule type="cellIs" priority="57" dxfId="55" operator="notEqual" stopIfTrue="1">
      <formula>"OK"</formula>
    </cfRule>
    <cfRule type="cellIs" priority="58" dxfId="55" operator="equal" stopIfTrue="1">
      <formula>"Atypie"</formula>
    </cfRule>
    <cfRule type="cellIs" priority="59" dxfId="55" operator="equal" stopIfTrue="1">
      <formula>"Incohérence"</formula>
    </cfRule>
    <cfRule type="cellIs" priority="60" dxfId="55" operator="equal" stopIfTrue="1">
      <formula>"KO"</formula>
    </cfRule>
  </conditionalFormatting>
  <conditionalFormatting sqref="D12">
    <cfRule type="cellIs" priority="53" dxfId="55" operator="notEqual" stopIfTrue="1">
      <formula>"OK"</formula>
    </cfRule>
    <cfRule type="cellIs" priority="54" dxfId="55" operator="equal" stopIfTrue="1">
      <formula>"Atypie"</formula>
    </cfRule>
    <cfRule type="cellIs" priority="55" dxfId="55" operator="equal" stopIfTrue="1">
      <formula>"Incohérence"</formula>
    </cfRule>
    <cfRule type="cellIs" priority="56" dxfId="55" operator="equal" stopIfTrue="1">
      <formula>"KO"</formula>
    </cfRule>
  </conditionalFormatting>
  <conditionalFormatting sqref="D13">
    <cfRule type="cellIs" priority="49" dxfId="55" operator="notEqual" stopIfTrue="1">
      <formula>"OK"</formula>
    </cfRule>
    <cfRule type="cellIs" priority="50" dxfId="55" operator="equal" stopIfTrue="1">
      <formula>"Atypie"</formula>
    </cfRule>
    <cfRule type="cellIs" priority="51" dxfId="55" operator="equal" stopIfTrue="1">
      <formula>"Incohérence"</formula>
    </cfRule>
    <cfRule type="cellIs" priority="52" dxfId="55" operator="equal" stopIfTrue="1">
      <formula>"KO"</formula>
    </cfRule>
  </conditionalFormatting>
  <conditionalFormatting sqref="D14">
    <cfRule type="cellIs" priority="45" dxfId="55" operator="notEqual" stopIfTrue="1">
      <formula>"OK"</formula>
    </cfRule>
    <cfRule type="cellIs" priority="46" dxfId="55" operator="equal" stopIfTrue="1">
      <formula>"Atypie"</formula>
    </cfRule>
    <cfRule type="cellIs" priority="47" dxfId="55" operator="equal" stopIfTrue="1">
      <formula>"Incohérence"</formula>
    </cfRule>
    <cfRule type="cellIs" priority="48" dxfId="55" operator="equal" stopIfTrue="1">
      <formula>"KO"</formula>
    </cfRule>
  </conditionalFormatting>
  <conditionalFormatting sqref="D15">
    <cfRule type="cellIs" priority="41" dxfId="55" operator="notEqual" stopIfTrue="1">
      <formula>"OK"</formula>
    </cfRule>
    <cfRule type="cellIs" priority="42" dxfId="55" operator="equal" stopIfTrue="1">
      <formula>"Atypie"</formula>
    </cfRule>
    <cfRule type="cellIs" priority="43" dxfId="55" operator="equal" stopIfTrue="1">
      <formula>"Incohérence"</formula>
    </cfRule>
    <cfRule type="cellIs" priority="44" dxfId="55" operator="equal" stopIfTrue="1">
      <formula>"KO"</formula>
    </cfRule>
  </conditionalFormatting>
  <conditionalFormatting sqref="D16">
    <cfRule type="cellIs" priority="37" dxfId="55" operator="notEqual" stopIfTrue="1">
      <formula>"OK"</formula>
    </cfRule>
    <cfRule type="cellIs" priority="38" dxfId="55" operator="equal" stopIfTrue="1">
      <formula>"Atypie"</formula>
    </cfRule>
    <cfRule type="cellIs" priority="39" dxfId="55" operator="equal" stopIfTrue="1">
      <formula>"Incohérence"</formula>
    </cfRule>
    <cfRule type="cellIs" priority="40" dxfId="55" operator="equal" stopIfTrue="1">
      <formula>"KO"</formula>
    </cfRule>
  </conditionalFormatting>
  <conditionalFormatting sqref="D17">
    <cfRule type="cellIs" priority="33" dxfId="55" operator="notEqual" stopIfTrue="1">
      <formula>"OK"</formula>
    </cfRule>
    <cfRule type="cellIs" priority="34" dxfId="55" operator="equal" stopIfTrue="1">
      <formula>"Atypie"</formula>
    </cfRule>
    <cfRule type="cellIs" priority="35" dxfId="55" operator="equal" stopIfTrue="1">
      <formula>"Incohérence"</formula>
    </cfRule>
    <cfRule type="cellIs" priority="36" dxfId="55" operator="equal" stopIfTrue="1">
      <formula>"KO"</formula>
    </cfRule>
  </conditionalFormatting>
  <conditionalFormatting sqref="D18">
    <cfRule type="cellIs" priority="29" dxfId="55" operator="notEqual" stopIfTrue="1">
      <formula>"OK"</formula>
    </cfRule>
    <cfRule type="cellIs" priority="30" dxfId="55" operator="equal" stopIfTrue="1">
      <formula>"Atypie"</formula>
    </cfRule>
    <cfRule type="cellIs" priority="31" dxfId="55" operator="equal" stopIfTrue="1">
      <formula>"Incohérence"</formula>
    </cfRule>
    <cfRule type="cellIs" priority="32" dxfId="55" operator="equal" stopIfTrue="1">
      <formula>"KO"</formula>
    </cfRule>
  </conditionalFormatting>
  <conditionalFormatting sqref="D19">
    <cfRule type="cellIs" priority="25" dxfId="55" operator="notEqual" stopIfTrue="1">
      <formula>"OK"</formula>
    </cfRule>
    <cfRule type="cellIs" priority="26" dxfId="55" operator="equal" stopIfTrue="1">
      <formula>"Atypie"</formula>
    </cfRule>
    <cfRule type="cellIs" priority="27" dxfId="55" operator="equal" stopIfTrue="1">
      <formula>"Incohérence"</formula>
    </cfRule>
    <cfRule type="cellIs" priority="28" dxfId="55" operator="equal" stopIfTrue="1">
      <formula>"KO"</formula>
    </cfRule>
  </conditionalFormatting>
  <conditionalFormatting sqref="D20">
    <cfRule type="cellIs" priority="21" dxfId="55" operator="notEqual" stopIfTrue="1">
      <formula>"OK"</formula>
    </cfRule>
    <cfRule type="cellIs" priority="22" dxfId="55" operator="equal" stopIfTrue="1">
      <formula>"Atypie"</formula>
    </cfRule>
    <cfRule type="cellIs" priority="23" dxfId="55" operator="equal" stopIfTrue="1">
      <formula>"Incohérence"</formula>
    </cfRule>
    <cfRule type="cellIs" priority="24" dxfId="55" operator="equal" stopIfTrue="1">
      <formula>"KO"</formula>
    </cfRule>
  </conditionalFormatting>
  <conditionalFormatting sqref="D21">
    <cfRule type="cellIs" priority="17" dxfId="55" operator="notEqual" stopIfTrue="1">
      <formula>"OK"</formula>
    </cfRule>
    <cfRule type="cellIs" priority="18" dxfId="55" operator="equal" stopIfTrue="1">
      <formula>"Atypie"</formula>
    </cfRule>
    <cfRule type="cellIs" priority="19" dxfId="55" operator="equal" stopIfTrue="1">
      <formula>"Incohérence"</formula>
    </cfRule>
    <cfRule type="cellIs" priority="20" dxfId="55" operator="equal" stopIfTrue="1">
      <formula>"KO"</formula>
    </cfRule>
  </conditionalFormatting>
  <conditionalFormatting sqref="D22">
    <cfRule type="cellIs" priority="13" dxfId="55" operator="notEqual" stopIfTrue="1">
      <formula>"OK"</formula>
    </cfRule>
    <cfRule type="cellIs" priority="14" dxfId="55" operator="equal" stopIfTrue="1">
      <formula>"Atypie"</formula>
    </cfRule>
    <cfRule type="cellIs" priority="15" dxfId="55" operator="equal" stopIfTrue="1">
      <formula>"Incohérence"</formula>
    </cfRule>
    <cfRule type="cellIs" priority="16" dxfId="55" operator="equal" stopIfTrue="1">
      <formula>"KO"</formula>
    </cfRule>
  </conditionalFormatting>
  <conditionalFormatting sqref="D26">
    <cfRule type="cellIs" priority="9" dxfId="55" operator="notEqual" stopIfTrue="1">
      <formula>"OK"</formula>
    </cfRule>
    <cfRule type="cellIs" priority="10" dxfId="55" operator="equal" stopIfTrue="1">
      <formula>"Atypie"</formula>
    </cfRule>
    <cfRule type="cellIs" priority="11" dxfId="55" operator="equal" stopIfTrue="1">
      <formula>"Incohérence"</formula>
    </cfRule>
    <cfRule type="cellIs" priority="12" dxfId="55" operator="equal" stopIfTrue="1">
      <formula>"KO"</formula>
    </cfRule>
  </conditionalFormatting>
  <conditionalFormatting sqref="D27">
    <cfRule type="cellIs" priority="5" dxfId="55" operator="notEqual" stopIfTrue="1">
      <formula>"OK"</formula>
    </cfRule>
    <cfRule type="cellIs" priority="6" dxfId="55" operator="equal" stopIfTrue="1">
      <formula>"Atypie"</formula>
    </cfRule>
    <cfRule type="cellIs" priority="7" dxfId="55" operator="equal" stopIfTrue="1">
      <formula>"Incohérence"</formula>
    </cfRule>
    <cfRule type="cellIs" priority="8" dxfId="55" operator="equal" stopIfTrue="1">
      <formula>"KO"</formula>
    </cfRule>
  </conditionalFormatting>
  <conditionalFormatting sqref="D28">
    <cfRule type="cellIs" priority="1" dxfId="55" operator="notEqual" stopIfTrue="1">
      <formula>"OK"</formula>
    </cfRule>
    <cfRule type="cellIs" priority="2" dxfId="55" operator="equal" stopIfTrue="1">
      <formula>"Atypie"</formula>
    </cfRule>
    <cfRule type="cellIs" priority="3" dxfId="55" operator="equal" stopIfTrue="1">
      <formula>"Incohérence"</formula>
    </cfRule>
    <cfRule type="cellIs" priority="4" dxfId="55" operator="equal" stopIfTrue="1">
      <formula>"KO"</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3"/>
  <dimension ref="A1:N30"/>
  <sheetViews>
    <sheetView showGridLines="0" zoomScalePageLayoutView="0" workbookViewId="0" topLeftCell="B13">
      <selection activeCell="D4" sqref="D4"/>
    </sheetView>
  </sheetViews>
  <sheetFormatPr defaultColWidth="11.421875" defaultRowHeight="15"/>
  <cols>
    <col min="1" max="1" width="11.421875" style="176" hidden="1" customWidth="1"/>
    <col min="2" max="2" width="6.8515625" style="195" customWidth="1"/>
    <col min="3" max="3" width="42.57421875" style="176" customWidth="1"/>
    <col min="4" max="4" width="36.57421875" style="176" customWidth="1"/>
    <col min="5" max="5" width="10.7109375" style="196" customWidth="1"/>
    <col min="6" max="6" width="16.8515625" style="196" customWidth="1"/>
    <col min="7" max="9" width="10.7109375" style="196" customWidth="1"/>
    <col min="10" max="10" width="9.57421875" style="176" customWidth="1"/>
    <col min="11" max="11" width="0.2890625" style="176" customWidth="1"/>
    <col min="12" max="12" width="3.57421875" style="176" customWidth="1"/>
    <col min="13" max="13" width="11.28125" style="176" customWidth="1"/>
    <col min="14" max="14" width="11.28125" style="176" hidden="1" customWidth="1"/>
    <col min="15" max="15" width="11.28125" style="176" customWidth="1"/>
    <col min="16" max="16" width="0.5625" style="176" customWidth="1"/>
    <col min="17" max="16384" width="11.421875" style="176" customWidth="1"/>
  </cols>
  <sheetData>
    <row r="1" spans="1:12" ht="12.75">
      <c r="A1" s="200" t="s">
        <v>359</v>
      </c>
      <c r="B1" s="172"/>
      <c r="C1" s="173"/>
      <c r="D1" s="173"/>
      <c r="E1" s="174"/>
      <c r="F1" s="174"/>
      <c r="G1" s="174"/>
      <c r="H1" s="174"/>
      <c r="I1" s="174"/>
      <c r="J1" s="173"/>
      <c r="K1" s="173"/>
      <c r="L1" s="175"/>
    </row>
    <row r="2" spans="1:12" ht="38.25" customHeight="1">
      <c r="A2" s="198"/>
      <c r="B2" s="178"/>
      <c r="C2" s="480" t="s">
        <v>294</v>
      </c>
      <c r="D2" s="480"/>
      <c r="E2" s="480"/>
      <c r="F2" s="480"/>
      <c r="G2" s="480"/>
      <c r="H2" s="480"/>
      <c r="I2" s="480"/>
      <c r="J2" s="480"/>
      <c r="K2" s="480"/>
      <c r="L2" s="179"/>
    </row>
    <row r="3" spans="1:12" ht="12.75">
      <c r="A3" s="198"/>
      <c r="B3" s="178"/>
      <c r="C3" s="376"/>
      <c r="D3" s="376"/>
      <c r="E3" s="376"/>
      <c r="F3" s="376"/>
      <c r="G3" s="376"/>
      <c r="H3" s="376"/>
      <c r="I3" s="376"/>
      <c r="J3" s="376"/>
      <c r="K3" s="376"/>
      <c r="L3" s="179"/>
    </row>
    <row r="4" spans="1:12" ht="12.75">
      <c r="A4" s="198"/>
      <c r="B4" s="178"/>
      <c r="C4" s="180" t="s">
        <v>177</v>
      </c>
      <c r="D4" s="24"/>
      <c r="E4" s="181"/>
      <c r="F4" s="181"/>
      <c r="G4" s="181"/>
      <c r="H4" s="181"/>
      <c r="I4" s="181"/>
      <c r="J4" s="181"/>
      <c r="K4" s="181"/>
      <c r="L4" s="179"/>
    </row>
    <row r="5" spans="1:12" ht="12.75">
      <c r="A5" s="177"/>
      <c r="B5" s="178"/>
      <c r="C5" s="180"/>
      <c r="D5" s="182"/>
      <c r="E5" s="182"/>
      <c r="F5" s="182"/>
      <c r="G5" s="182"/>
      <c r="H5" s="182"/>
      <c r="I5" s="182"/>
      <c r="J5" s="182"/>
      <c r="K5" s="182"/>
      <c r="L5" s="179"/>
    </row>
    <row r="6" spans="1:12" ht="12.75">
      <c r="A6" s="177"/>
      <c r="B6" s="178"/>
      <c r="C6" s="183" t="s">
        <v>178</v>
      </c>
      <c r="D6" s="27" t="s">
        <v>226</v>
      </c>
      <c r="E6" s="182"/>
      <c r="F6" s="182"/>
      <c r="G6" s="182"/>
      <c r="H6" s="182"/>
      <c r="I6" s="182"/>
      <c r="J6" s="182"/>
      <c r="K6" s="182"/>
      <c r="L6" s="179"/>
    </row>
    <row r="7" spans="1:12" ht="12.75">
      <c r="A7" s="177"/>
      <c r="B7" s="178"/>
      <c r="C7" s="180"/>
      <c r="D7" s="182"/>
      <c r="E7" s="182"/>
      <c r="F7" s="182"/>
      <c r="G7" s="182"/>
      <c r="H7" s="182"/>
      <c r="I7" s="182"/>
      <c r="J7" s="182"/>
      <c r="K7" s="182"/>
      <c r="L7" s="179"/>
    </row>
    <row r="8" spans="1:12" ht="12.75">
      <c r="A8" s="177"/>
      <c r="B8" s="178"/>
      <c r="C8" s="183" t="s">
        <v>227</v>
      </c>
      <c r="D8" s="485"/>
      <c r="E8" s="485"/>
      <c r="F8" s="485"/>
      <c r="G8" s="485"/>
      <c r="H8" s="485"/>
      <c r="I8" s="485"/>
      <c r="J8" s="485"/>
      <c r="K8" s="485"/>
      <c r="L8" s="179"/>
    </row>
    <row r="9" spans="1:12" ht="12.75">
      <c r="A9" s="177"/>
      <c r="B9" s="178"/>
      <c r="C9" s="183"/>
      <c r="D9" s="181"/>
      <c r="E9" s="181"/>
      <c r="F9" s="181"/>
      <c r="G9" s="181"/>
      <c r="H9" s="181"/>
      <c r="I9" s="181"/>
      <c r="J9" s="181"/>
      <c r="K9" s="181"/>
      <c r="L9" s="179"/>
    </row>
    <row r="10" spans="1:12" ht="25.5" customHeight="1">
      <c r="A10" s="177"/>
      <c r="B10" s="178"/>
      <c r="C10" s="180" t="s">
        <v>179</v>
      </c>
      <c r="D10" s="485"/>
      <c r="E10" s="485"/>
      <c r="F10" s="485"/>
      <c r="G10" s="485"/>
      <c r="H10" s="485"/>
      <c r="I10" s="485"/>
      <c r="J10" s="485"/>
      <c r="K10" s="485"/>
      <c r="L10" s="179"/>
    </row>
    <row r="11" spans="1:12" ht="12.75">
      <c r="A11" s="177"/>
      <c r="B11" s="178"/>
      <c r="C11" s="180"/>
      <c r="D11" s="181"/>
      <c r="E11" s="182"/>
      <c r="F11" s="181"/>
      <c r="G11" s="181"/>
      <c r="H11" s="181"/>
      <c r="I11" s="181"/>
      <c r="J11" s="181"/>
      <c r="K11" s="181"/>
      <c r="L11" s="179"/>
    </row>
    <row r="12" spans="1:12" ht="12.75">
      <c r="A12" s="177"/>
      <c r="B12" s="178"/>
      <c r="C12" s="180" t="s">
        <v>180</v>
      </c>
      <c r="D12" s="25"/>
      <c r="E12" s="182"/>
      <c r="F12" s="181"/>
      <c r="G12" s="181"/>
      <c r="H12" s="181"/>
      <c r="I12" s="181"/>
      <c r="J12" s="181"/>
      <c r="K12" s="181"/>
      <c r="L12" s="179"/>
    </row>
    <row r="13" spans="1:12" ht="12.75">
      <c r="A13" s="177"/>
      <c r="B13" s="178"/>
      <c r="C13" s="180"/>
      <c r="D13" s="181"/>
      <c r="E13" s="182"/>
      <c r="F13" s="181"/>
      <c r="G13" s="181"/>
      <c r="H13" s="181"/>
      <c r="I13" s="181"/>
      <c r="J13" s="181"/>
      <c r="K13" s="181"/>
      <c r="L13" s="179"/>
    </row>
    <row r="14" spans="1:12" ht="12.75">
      <c r="A14" s="177"/>
      <c r="B14" s="178"/>
      <c r="C14" s="180" t="s">
        <v>181</v>
      </c>
      <c r="D14" s="25"/>
      <c r="E14" s="182"/>
      <c r="F14" s="181"/>
      <c r="G14" s="181"/>
      <c r="H14" s="181"/>
      <c r="I14" s="181"/>
      <c r="J14" s="181"/>
      <c r="K14" s="182"/>
      <c r="L14" s="179"/>
    </row>
    <row r="15" spans="1:12" ht="12.75">
      <c r="A15" s="177"/>
      <c r="B15" s="178"/>
      <c r="C15" s="180"/>
      <c r="D15" s="181"/>
      <c r="E15" s="182"/>
      <c r="F15" s="181"/>
      <c r="G15" s="181"/>
      <c r="H15" s="181"/>
      <c r="I15" s="181"/>
      <c r="J15" s="181"/>
      <c r="K15" s="182"/>
      <c r="L15" s="179"/>
    </row>
    <row r="16" spans="1:12" ht="12.75">
      <c r="A16" s="177"/>
      <c r="B16" s="178"/>
      <c r="C16" s="180" t="s">
        <v>182</v>
      </c>
      <c r="D16" s="343"/>
      <c r="E16" s="182"/>
      <c r="F16" s="181"/>
      <c r="G16" s="181"/>
      <c r="H16" s="181"/>
      <c r="I16" s="181"/>
      <c r="J16" s="181"/>
      <c r="K16" s="182"/>
      <c r="L16" s="179"/>
    </row>
    <row r="17" spans="1:12" ht="12.75">
      <c r="A17" s="177"/>
      <c r="B17" s="178"/>
      <c r="C17" s="180"/>
      <c r="D17" s="181"/>
      <c r="E17" s="182"/>
      <c r="F17" s="182"/>
      <c r="G17" s="182"/>
      <c r="H17" s="182"/>
      <c r="I17" s="182"/>
      <c r="J17" s="181"/>
      <c r="K17" s="182"/>
      <c r="L17" s="179"/>
    </row>
    <row r="18" spans="1:12" ht="25.5">
      <c r="A18" s="177"/>
      <c r="B18" s="178"/>
      <c r="C18" s="183" t="s">
        <v>234</v>
      </c>
      <c r="D18" s="343"/>
      <c r="E18" s="182"/>
      <c r="F18" s="182"/>
      <c r="G18" s="182"/>
      <c r="H18" s="182"/>
      <c r="I18" s="182"/>
      <c r="J18" s="181"/>
      <c r="K18" s="182"/>
      <c r="L18" s="179"/>
    </row>
    <row r="19" spans="1:12" ht="12.75">
      <c r="A19" s="177"/>
      <c r="B19" s="178"/>
      <c r="C19" s="183"/>
      <c r="D19" s="181"/>
      <c r="E19" s="182"/>
      <c r="F19" s="182"/>
      <c r="G19" s="182"/>
      <c r="H19" s="182"/>
      <c r="I19" s="182"/>
      <c r="J19" s="181"/>
      <c r="K19" s="182"/>
      <c r="L19" s="179"/>
    </row>
    <row r="20" spans="1:12" ht="25.5">
      <c r="A20" s="177"/>
      <c r="B20" s="178"/>
      <c r="C20" s="183" t="s">
        <v>235</v>
      </c>
      <c r="D20" s="26"/>
      <c r="E20" s="182"/>
      <c r="F20" s="182"/>
      <c r="G20" s="182"/>
      <c r="H20" s="182"/>
      <c r="I20" s="182"/>
      <c r="J20" s="181"/>
      <c r="K20" s="181"/>
      <c r="L20" s="179"/>
    </row>
    <row r="21" spans="1:12" ht="12.75">
      <c r="A21" s="177"/>
      <c r="B21" s="178"/>
      <c r="C21" s="183"/>
      <c r="D21" s="183"/>
      <c r="E21" s="183"/>
      <c r="F21" s="183"/>
      <c r="G21" s="183"/>
      <c r="H21" s="183"/>
      <c r="I21" s="183"/>
      <c r="J21" s="180"/>
      <c r="K21" s="180"/>
      <c r="L21" s="179"/>
    </row>
    <row r="22" spans="1:12" ht="12.75">
      <c r="A22" s="177"/>
      <c r="B22" s="178"/>
      <c r="C22" s="183"/>
      <c r="D22" s="180"/>
      <c r="E22" s="183"/>
      <c r="F22" s="183"/>
      <c r="G22" s="183"/>
      <c r="H22" s="183"/>
      <c r="I22" s="183"/>
      <c r="J22" s="180"/>
      <c r="K22" s="180"/>
      <c r="L22" s="179"/>
    </row>
    <row r="23" spans="1:12" ht="12.75">
      <c r="A23" s="177"/>
      <c r="B23" s="178"/>
      <c r="C23" s="184" t="s">
        <v>280</v>
      </c>
      <c r="D23" s="180"/>
      <c r="E23" s="183"/>
      <c r="F23" s="183"/>
      <c r="G23" s="183"/>
      <c r="H23" s="183"/>
      <c r="I23" s="183"/>
      <c r="J23" s="180"/>
      <c r="K23" s="180"/>
      <c r="L23" s="179"/>
    </row>
    <row r="24" spans="1:12" ht="13.5" thickBot="1">
      <c r="A24" s="177"/>
      <c r="B24" s="178"/>
      <c r="C24" s="180"/>
      <c r="D24" s="180"/>
      <c r="E24" s="183"/>
      <c r="F24" s="183"/>
      <c r="G24" s="183"/>
      <c r="H24" s="183"/>
      <c r="I24" s="183"/>
      <c r="J24" s="180"/>
      <c r="K24" s="180"/>
      <c r="L24" s="179"/>
    </row>
    <row r="25" spans="1:12" s="190" customFormat="1" ht="45.75" thickBot="1">
      <c r="A25" s="177"/>
      <c r="B25" s="185"/>
      <c r="C25" s="186" t="s">
        <v>97</v>
      </c>
      <c r="D25" s="383" t="s">
        <v>98</v>
      </c>
      <c r="E25" s="187" t="s">
        <v>259</v>
      </c>
      <c r="F25" s="187" t="s">
        <v>99</v>
      </c>
      <c r="G25" s="187" t="s">
        <v>100</v>
      </c>
      <c r="H25" s="187" t="s">
        <v>101</v>
      </c>
      <c r="I25" s="384" t="s">
        <v>102</v>
      </c>
      <c r="J25" s="188" t="s">
        <v>103</v>
      </c>
      <c r="K25" s="235"/>
      <c r="L25" s="189"/>
    </row>
    <row r="26" spans="1:14" ht="12.75">
      <c r="A26" s="177"/>
      <c r="B26" s="178"/>
      <c r="C26" s="377"/>
      <c r="D26" s="378"/>
      <c r="E26" s="379"/>
      <c r="F26" s="380"/>
      <c r="G26" s="381"/>
      <c r="H26" s="380"/>
      <c r="I26" s="380"/>
      <c r="J26" s="382"/>
      <c r="K26" s="341" t="s">
        <v>286</v>
      </c>
      <c r="L26" s="179"/>
      <c r="N26" s="191">
        <f>+G26</f>
        <v>0</v>
      </c>
    </row>
    <row r="27" spans="1:14" ht="13.5" thickBot="1">
      <c r="A27" s="177"/>
      <c r="B27" s="178"/>
      <c r="C27" s="334"/>
      <c r="D27" s="335"/>
      <c r="E27" s="388"/>
      <c r="F27" s="338"/>
      <c r="G27" s="339"/>
      <c r="H27" s="338"/>
      <c r="I27" s="338"/>
      <c r="J27" s="389"/>
      <c r="K27" s="390" t="s">
        <v>286</v>
      </c>
      <c r="L27" s="179"/>
      <c r="N27" s="191">
        <f>+G27</f>
        <v>0</v>
      </c>
    </row>
    <row r="28" spans="1:12" ht="21" customHeight="1">
      <c r="A28" s="177"/>
      <c r="B28" s="178"/>
      <c r="C28" s="180"/>
      <c r="D28" s="180"/>
      <c r="E28" s="183"/>
      <c r="F28" s="183"/>
      <c r="G28" s="183"/>
      <c r="H28" s="183"/>
      <c r="I28" s="183"/>
      <c r="J28" s="180"/>
      <c r="K28" s="180"/>
      <c r="L28" s="179"/>
    </row>
    <row r="29" spans="1:12" ht="12" customHeight="1">
      <c r="A29" s="177"/>
      <c r="B29" s="178"/>
      <c r="C29" s="180"/>
      <c r="D29" s="180"/>
      <c r="E29" s="183"/>
      <c r="F29" s="183"/>
      <c r="G29" s="183"/>
      <c r="H29" s="183"/>
      <c r="I29" s="183"/>
      <c r="J29" s="180"/>
      <c r="K29" s="180"/>
      <c r="L29" s="179"/>
    </row>
    <row r="30" spans="1:12" ht="13.5" thickBot="1">
      <c r="A30" s="177"/>
      <c r="B30" s="374"/>
      <c r="C30" s="234"/>
      <c r="D30" s="192"/>
      <c r="E30" s="193"/>
      <c r="F30" s="193"/>
      <c r="G30" s="193"/>
      <c r="H30" s="193"/>
      <c r="I30" s="193"/>
      <c r="J30" s="192"/>
      <c r="K30" s="192"/>
      <c r="L30" s="194"/>
    </row>
  </sheetData>
  <sheetProtection password="EAD6" sheet="1"/>
  <mergeCells count="3">
    <mergeCell ref="C2:K2"/>
    <mergeCell ref="D8:K8"/>
    <mergeCell ref="D10:K10"/>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6:E27">
      <formula1>9</formula1>
    </dataValidation>
    <dataValidation showInputMessage="1" showErrorMessage="1" error="Veuillez saisir &quot;Oui&quot; ou &quot;Non&quot;." sqref="K26:K27"/>
    <dataValidation type="list" showInputMessage="1" showErrorMessage="1" error="Veuillez sélectionner une catégorie dans la liste proposée." sqref="F27 F26">
      <formula1>categorie</formula1>
    </dataValidation>
    <dataValidation type="decimal" operator="greaterThanOrEqual" allowBlank="1" showInputMessage="1" showErrorMessage="1" error="Veuillez saisir un nombre." sqref="H26:J27">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&amp;R&amp;"Arial,Normal"&amp;8&amp;F&amp;A</oddFooter>
  </headerFooter>
  <drawing r:id="rId1"/>
</worksheet>
</file>

<file path=xl/worksheets/sheet6.xml><?xml version="1.0" encoding="utf-8"?>
<worksheet xmlns="http://schemas.openxmlformats.org/spreadsheetml/2006/main" xmlns:r="http://schemas.openxmlformats.org/officeDocument/2006/relationships">
  <sheetPr codeName="Feuil11"/>
  <dimension ref="A1:J15"/>
  <sheetViews>
    <sheetView showGridLines="0" zoomScalePageLayoutView="0" workbookViewId="0" topLeftCell="A1">
      <selection activeCell="B4" sqref="B4"/>
    </sheetView>
  </sheetViews>
  <sheetFormatPr defaultColWidth="10.8515625" defaultRowHeight="15"/>
  <cols>
    <col min="1" max="1" width="2.7109375" style="267" customWidth="1"/>
    <col min="2" max="2" width="12.421875" style="267" customWidth="1"/>
    <col min="3" max="3" width="42.57421875" style="267" customWidth="1"/>
    <col min="4" max="4" width="36.57421875" style="267" customWidth="1"/>
    <col min="5" max="5" width="12.421875" style="267" customWidth="1"/>
    <col min="6" max="6" width="16.57421875" style="267" customWidth="1"/>
    <col min="7" max="9" width="10.7109375" style="267" customWidth="1"/>
    <col min="10" max="10" width="2.7109375" style="267" customWidth="1"/>
    <col min="11" max="16384" width="10.8515625" style="267" customWidth="1"/>
  </cols>
  <sheetData>
    <row r="1" spans="1:10" ht="15">
      <c r="A1" s="265"/>
      <c r="B1" s="265"/>
      <c r="C1" s="265"/>
      <c r="D1" s="265"/>
      <c r="E1" s="265"/>
      <c r="F1" s="265"/>
      <c r="G1" s="265"/>
      <c r="H1" s="265"/>
      <c r="I1" s="265"/>
      <c r="J1" s="266"/>
    </row>
    <row r="2" spans="1:10" ht="30.75" customHeight="1">
      <c r="A2" s="265"/>
      <c r="B2" s="486" t="s">
        <v>266</v>
      </c>
      <c r="C2" s="486"/>
      <c r="D2" s="486"/>
      <c r="E2" s="486"/>
      <c r="F2" s="486"/>
      <c r="G2" s="486"/>
      <c r="H2" s="486"/>
      <c r="I2" s="486"/>
      <c r="J2" s="266"/>
    </row>
    <row r="3" spans="1:10" ht="15">
      <c r="A3" s="265"/>
      <c r="B3" s="265"/>
      <c r="C3" s="265"/>
      <c r="D3" s="265"/>
      <c r="E3" s="265"/>
      <c r="F3" s="265"/>
      <c r="G3" s="265"/>
      <c r="H3" s="265"/>
      <c r="I3" s="265"/>
      <c r="J3" s="266"/>
    </row>
    <row r="4" spans="1:10" ht="15">
      <c r="A4" s="265"/>
      <c r="B4" s="268" t="s">
        <v>268</v>
      </c>
      <c r="C4" s="268"/>
      <c r="D4" s="265"/>
      <c r="E4" s="265"/>
      <c r="F4" s="265"/>
      <c r="G4" s="265"/>
      <c r="H4" s="265"/>
      <c r="I4" s="265"/>
      <c r="J4" s="266"/>
    </row>
    <row r="5" spans="1:10" ht="15">
      <c r="A5" s="265"/>
      <c r="B5" s="265"/>
      <c r="C5" s="265"/>
      <c r="D5" s="265"/>
      <c r="E5" s="265"/>
      <c r="F5" s="265"/>
      <c r="G5" s="265"/>
      <c r="H5" s="265"/>
      <c r="I5" s="265"/>
      <c r="J5" s="266"/>
    </row>
    <row r="6" spans="1:10" ht="15.75" thickBot="1">
      <c r="A6" s="265"/>
      <c r="B6" s="265"/>
      <c r="C6" s="265"/>
      <c r="D6" s="265"/>
      <c r="E6" s="265"/>
      <c r="F6" s="265"/>
      <c r="G6" s="265"/>
      <c r="H6" s="265"/>
      <c r="I6" s="265"/>
      <c r="J6" s="266"/>
    </row>
    <row r="7" spans="1:10" ht="45.75" thickBot="1">
      <c r="A7" s="265"/>
      <c r="B7" s="186" t="s">
        <v>283</v>
      </c>
      <c r="C7" s="383" t="s">
        <v>260</v>
      </c>
      <c r="D7" s="383" t="s">
        <v>267</v>
      </c>
      <c r="E7" s="187" t="s">
        <v>402</v>
      </c>
      <c r="F7" s="187" t="s">
        <v>99</v>
      </c>
      <c r="G7" s="187" t="s">
        <v>101</v>
      </c>
      <c r="H7" s="384" t="s">
        <v>102</v>
      </c>
      <c r="I7" s="188" t="s">
        <v>103</v>
      </c>
      <c r="J7" s="266"/>
    </row>
    <row r="8" spans="1:10" ht="15">
      <c r="A8" s="265"/>
      <c r="B8" s="385"/>
      <c r="C8" s="378"/>
      <c r="D8" s="378"/>
      <c r="E8" s="379" t="s">
        <v>226</v>
      </c>
      <c r="F8" s="380"/>
      <c r="G8" s="386"/>
      <c r="H8" s="386"/>
      <c r="I8" s="387"/>
      <c r="J8" s="266"/>
    </row>
    <row r="9" spans="1:10" ht="15.75" thickBot="1">
      <c r="A9" s="265"/>
      <c r="B9" s="334"/>
      <c r="C9" s="335"/>
      <c r="D9" s="335"/>
      <c r="E9" s="336"/>
      <c r="F9" s="337"/>
      <c r="G9" s="338"/>
      <c r="H9" s="339"/>
      <c r="I9" s="340"/>
      <c r="J9" s="266"/>
    </row>
    <row r="10" spans="1:10" ht="15">
      <c r="A10" s="265"/>
      <c r="B10" s="265"/>
      <c r="C10" s="265"/>
      <c r="D10" s="265"/>
      <c r="E10" s="265"/>
      <c r="F10" s="265"/>
      <c r="G10" s="265"/>
      <c r="H10" s="265"/>
      <c r="I10" s="265"/>
      <c r="J10" s="266"/>
    </row>
    <row r="11" spans="1:10" ht="15">
      <c r="A11" s="265"/>
      <c r="B11" s="391"/>
      <c r="C11" s="391"/>
      <c r="D11" s="391"/>
      <c r="E11" s="391"/>
      <c r="F11" s="391"/>
      <c r="G11" s="391"/>
      <c r="H11" s="391"/>
      <c r="I11" s="391"/>
      <c r="J11" s="266"/>
    </row>
    <row r="12" spans="1:10" s="393" customFormat="1" ht="12.75" customHeight="1">
      <c r="A12" s="391"/>
      <c r="B12" s="391" t="s">
        <v>284</v>
      </c>
      <c r="C12" s="391"/>
      <c r="D12" s="391"/>
      <c r="E12" s="391"/>
      <c r="F12" s="391"/>
      <c r="G12" s="391"/>
      <c r="H12" s="391"/>
      <c r="I12" s="391"/>
      <c r="J12" s="392"/>
    </row>
    <row r="13" spans="1:10" s="393" customFormat="1" ht="12.75" customHeight="1">
      <c r="A13" s="391"/>
      <c r="B13" s="391" t="s">
        <v>285</v>
      </c>
      <c r="C13" s="391"/>
      <c r="D13" s="391"/>
      <c r="E13" s="391"/>
      <c r="F13" s="391"/>
      <c r="G13" s="391"/>
      <c r="H13" s="391"/>
      <c r="I13" s="391"/>
      <c r="J13" s="392"/>
    </row>
    <row r="14" spans="1:10" s="393" customFormat="1" ht="12.75" customHeight="1">
      <c r="A14" s="391"/>
      <c r="B14" s="487" t="s">
        <v>287</v>
      </c>
      <c r="C14" s="487"/>
      <c r="D14" s="487"/>
      <c r="E14" s="487"/>
      <c r="F14" s="487"/>
      <c r="G14" s="487"/>
      <c r="H14" s="487"/>
      <c r="I14" s="487"/>
      <c r="J14" s="392"/>
    </row>
    <row r="15" spans="1:10" ht="15.75" thickBot="1">
      <c r="A15" s="269"/>
      <c r="B15" s="269"/>
      <c r="C15" s="269"/>
      <c r="D15" s="269"/>
      <c r="E15" s="269"/>
      <c r="F15" s="269"/>
      <c r="G15" s="269"/>
      <c r="H15" s="269"/>
      <c r="I15" s="269"/>
      <c r="J15" s="270"/>
    </row>
  </sheetData>
  <sheetProtection password="EAD6" sheet="1" objects="1" scenarios="1"/>
  <mergeCells count="2">
    <mergeCell ref="B2:I2"/>
    <mergeCell ref="B14:I14"/>
  </mergeCells>
  <dataValidations count="5">
    <dataValidation showInputMessage="1" showErrorMessage="1" error="Veuillez sélectionner une catégorie dans la liste proposée." sqref="G8:G9"/>
    <dataValidation type="textLength" operator="equal" allowBlank="1" showInputMessage="1" showErrorMessage="1" error="Veuillez saisir un n° finess de 9 caractères (sans espace, tiret, ...)" sqref="F9 E8">
      <formula1>9</formula1>
    </dataValidation>
    <dataValidation type="decimal" operator="greaterThanOrEqual" allowBlank="1" showInputMessage="1" showErrorMessage="1" error="Veuillez saisir un nombre." sqref="I8:I9 E9">
      <formula1>0</formula1>
    </dataValidation>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espace, tiret, ...)" sqref="B8">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4"/>
  <dimension ref="A1:E16"/>
  <sheetViews>
    <sheetView zoomScalePageLayoutView="0" workbookViewId="0" topLeftCell="A1">
      <selection activeCell="A1" sqref="A1"/>
    </sheetView>
  </sheetViews>
  <sheetFormatPr defaultColWidth="11.421875" defaultRowHeight="15"/>
  <cols>
    <col min="1" max="1" width="54.7109375" style="1" customWidth="1"/>
    <col min="2" max="2" width="33.140625" style="1" customWidth="1"/>
    <col min="3" max="3" width="11.421875" style="14" customWidth="1"/>
    <col min="4" max="16384" width="11.421875" style="1" customWidth="1"/>
  </cols>
  <sheetData>
    <row r="1" ht="12.75">
      <c r="A1" s="3" t="s">
        <v>95</v>
      </c>
    </row>
    <row r="2" ht="13.5" thickBot="1"/>
    <row r="3" spans="1:3" ht="12.75">
      <c r="A3" s="4" t="s">
        <v>80</v>
      </c>
      <c r="B3" s="5" t="s">
        <v>81</v>
      </c>
      <c r="C3" s="6" t="s">
        <v>82</v>
      </c>
    </row>
    <row r="4" spans="1:3" ht="12.75">
      <c r="A4" s="7" t="s">
        <v>78</v>
      </c>
      <c r="B4" s="15"/>
      <c r="C4" s="8"/>
    </row>
    <row r="5" spans="1:3" ht="12.75">
      <c r="A5" s="9" t="s">
        <v>68</v>
      </c>
      <c r="B5" s="15" t="s">
        <v>74</v>
      </c>
      <c r="C5" s="8" t="s">
        <v>77</v>
      </c>
    </row>
    <row r="6" spans="1:3" ht="12.75">
      <c r="A6" s="9" t="s">
        <v>69</v>
      </c>
      <c r="B6" s="15" t="s">
        <v>75</v>
      </c>
      <c r="C6" s="8" t="s">
        <v>77</v>
      </c>
    </row>
    <row r="7" spans="1:3" ht="12.75">
      <c r="A7" s="9" t="s">
        <v>70</v>
      </c>
      <c r="B7" s="15" t="s">
        <v>237</v>
      </c>
      <c r="C7" s="8" t="s">
        <v>77</v>
      </c>
    </row>
    <row r="8" spans="1:3" ht="12.75">
      <c r="A8" s="9" t="s">
        <v>73</v>
      </c>
      <c r="B8" s="15" t="s">
        <v>76</v>
      </c>
      <c r="C8" s="8" t="s">
        <v>77</v>
      </c>
    </row>
    <row r="9" spans="1:3" ht="12.75">
      <c r="A9" s="9"/>
      <c r="B9" s="15"/>
      <c r="C9" s="8"/>
    </row>
    <row r="10" spans="1:3" ht="12.75">
      <c r="A10" s="10" t="s">
        <v>147</v>
      </c>
      <c r="B10" s="16" t="s">
        <v>148</v>
      </c>
      <c r="C10" s="11" t="s">
        <v>77</v>
      </c>
    </row>
    <row r="11" spans="1:3" ht="12.75">
      <c r="A11" s="12"/>
      <c r="B11" s="17"/>
      <c r="C11" s="13"/>
    </row>
    <row r="12" spans="1:3" ht="25.5">
      <c r="A12" s="19" t="s">
        <v>96</v>
      </c>
      <c r="B12" s="16" t="s">
        <v>83</v>
      </c>
      <c r="C12" s="11" t="s">
        <v>79</v>
      </c>
    </row>
    <row r="13" spans="1:5" ht="12.75">
      <c r="A13" s="9"/>
      <c r="B13" s="15"/>
      <c r="C13" s="8"/>
      <c r="E13" s="18"/>
    </row>
    <row r="14" spans="1:3" s="2" customFormat="1" ht="12.75">
      <c r="A14" s="488" t="s">
        <v>279</v>
      </c>
      <c r="B14" s="16" t="s">
        <v>241</v>
      </c>
      <c r="C14" s="23"/>
    </row>
    <row r="15" spans="1:3" s="2" customFormat="1" ht="12.75">
      <c r="A15" s="489"/>
      <c r="B15" s="236"/>
      <c r="C15" s="237"/>
    </row>
    <row r="16" spans="1:3" ht="13.5" thickBot="1">
      <c r="A16" s="20"/>
      <c r="B16" s="22"/>
      <c r="C16" s="21"/>
    </row>
  </sheetData>
  <sheetProtection/>
  <mergeCells count="1">
    <mergeCell ref="A14:A15"/>
  </mergeCells>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8.xml><?xml version="1.0" encoding="utf-8"?>
<worksheet xmlns="http://schemas.openxmlformats.org/spreadsheetml/2006/main" xmlns:r="http://schemas.openxmlformats.org/officeDocument/2006/relationships">
  <sheetPr codeName="Feuil5">
    <tabColor rgb="FF00B050"/>
  </sheetPr>
  <dimension ref="A1:G178"/>
  <sheetViews>
    <sheetView showGridLines="0" zoomScale="85" zoomScaleNormal="85" zoomScalePageLayoutView="0" workbookViewId="0" topLeftCell="A1">
      <selection activeCell="B2" sqref="B2:C2"/>
    </sheetView>
  </sheetViews>
  <sheetFormatPr defaultColWidth="11.421875" defaultRowHeight="15"/>
  <cols>
    <col min="1" max="1" width="2.7109375" style="202" customWidth="1"/>
    <col min="2" max="2" width="16.28125" style="222" customWidth="1"/>
    <col min="3" max="3" width="81.8515625" style="223" customWidth="1"/>
    <col min="4" max="6" width="15.7109375" style="202" customWidth="1"/>
    <col min="7" max="7" width="2.7109375" style="224" customWidth="1"/>
    <col min="8" max="242" width="11.421875" style="202" customWidth="1"/>
    <col min="243" max="243" width="12.57421875" style="202" customWidth="1"/>
    <col min="244" max="244" width="1.1484375" style="202" customWidth="1"/>
    <col min="245" max="245" width="95.421875" style="202" customWidth="1"/>
    <col min="246" max="252" width="12.57421875" style="202" customWidth="1"/>
    <col min="253" max="16384" width="11.421875" style="202" customWidth="1"/>
  </cols>
  <sheetData>
    <row r="1" spans="1:7" s="201" customFormat="1" ht="12.75">
      <c r="A1" s="28"/>
      <c r="B1" s="490"/>
      <c r="C1" s="490"/>
      <c r="D1" s="490"/>
      <c r="E1" s="490"/>
      <c r="F1" s="490"/>
      <c r="G1" s="29"/>
    </row>
    <row r="2" spans="1:7" ht="25.5" customHeight="1">
      <c r="A2" s="30"/>
      <c r="B2" s="493" t="s">
        <v>184</v>
      </c>
      <c r="C2" s="493"/>
      <c r="D2" s="494"/>
      <c r="E2" s="494"/>
      <c r="F2" s="494"/>
      <c r="G2" s="31"/>
    </row>
    <row r="3" spans="1:7" ht="25.5" customHeight="1">
      <c r="A3" s="30"/>
      <c r="B3" s="493" t="s">
        <v>176</v>
      </c>
      <c r="C3" s="493"/>
      <c r="D3" s="495"/>
      <c r="E3" s="495"/>
      <c r="F3" s="495"/>
      <c r="G3" s="31"/>
    </row>
    <row r="4" spans="1:7" ht="12.75">
      <c r="A4" s="30"/>
      <c r="B4" s="32"/>
      <c r="C4" s="33"/>
      <c r="D4" s="34"/>
      <c r="E4" s="34"/>
      <c r="F4" s="34"/>
      <c r="G4" s="31"/>
    </row>
    <row r="5" spans="1:7" ht="38.25" customHeight="1">
      <c r="A5" s="30"/>
      <c r="B5" s="492" t="s">
        <v>295</v>
      </c>
      <c r="C5" s="492"/>
      <c r="D5" s="492"/>
      <c r="E5" s="492"/>
      <c r="F5" s="492"/>
      <c r="G5" s="31"/>
    </row>
    <row r="6" spans="1:7" ht="16.5" customHeight="1">
      <c r="A6" s="30"/>
      <c r="B6" s="32"/>
      <c r="C6" s="33"/>
      <c r="D6" s="34"/>
      <c r="E6" s="34"/>
      <c r="F6" s="34"/>
      <c r="G6" s="31"/>
    </row>
    <row r="7" spans="1:7" ht="12.75">
      <c r="A7" s="30"/>
      <c r="B7" s="74" t="s">
        <v>228</v>
      </c>
      <c r="C7" s="33"/>
      <c r="D7" s="34"/>
      <c r="E7" s="34"/>
      <c r="F7" s="34"/>
      <c r="G7" s="31"/>
    </row>
    <row r="8" spans="1:7" s="203" customFormat="1" ht="12.75">
      <c r="A8" s="35"/>
      <c r="B8" s="36" t="s">
        <v>296</v>
      </c>
      <c r="C8" s="37"/>
      <c r="D8" s="491" t="str">
        <f>IF('Page de garde'!$D$4="","Réel N-2","Réel "&amp;('Page de garde'!$D$4-2))</f>
        <v>Réel N-2</v>
      </c>
      <c r="E8" s="491" t="str">
        <f>IF('Page de garde'!$D$4="","Anticipé ou réel N-1 (1)","Anticipé ou réel "&amp;('Page de garde'!$D$4-1)&amp;" (1) ")</f>
        <v>Anticipé ou réel N-1 (1)</v>
      </c>
      <c r="F8" s="491" t="str">
        <f>IF('Page de garde'!$D$4="","Exercice N","Exercice "&amp;'Page de garde'!$D$4)</f>
        <v>Exercice N</v>
      </c>
      <c r="G8" s="38"/>
    </row>
    <row r="9" spans="1:7" s="203" customFormat="1" ht="12.75">
      <c r="A9" s="35"/>
      <c r="B9" s="36"/>
      <c r="C9" s="39" t="s">
        <v>185</v>
      </c>
      <c r="D9" s="491"/>
      <c r="E9" s="491"/>
      <c r="F9" s="491"/>
      <c r="G9" s="38"/>
    </row>
    <row r="10" spans="1:7" s="204" customFormat="1" ht="12.75">
      <c r="A10" s="40"/>
      <c r="B10" s="41" t="s">
        <v>1</v>
      </c>
      <c r="C10" s="42"/>
      <c r="D10" s="43"/>
      <c r="E10" s="43"/>
      <c r="F10" s="43"/>
      <c r="G10" s="44"/>
    </row>
    <row r="11" spans="1:7" s="205" customFormat="1" ht="12.75">
      <c r="A11" s="45"/>
      <c r="B11" s="46">
        <v>60</v>
      </c>
      <c r="C11" s="47" t="s">
        <v>65</v>
      </c>
      <c r="D11" s="199"/>
      <c r="E11" s="199"/>
      <c r="F11" s="199"/>
      <c r="G11" s="48"/>
    </row>
    <row r="12" spans="1:7" s="205" customFormat="1" ht="12.75">
      <c r="A12" s="45"/>
      <c r="B12" s="46">
        <v>709</v>
      </c>
      <c r="C12" s="47" t="s">
        <v>3</v>
      </c>
      <c r="D12" s="199"/>
      <c r="E12" s="199"/>
      <c r="F12" s="199"/>
      <c r="G12" s="48"/>
    </row>
    <row r="13" spans="1:7" s="205" customFormat="1" ht="12.75">
      <c r="A13" s="45"/>
      <c r="B13" s="46">
        <v>713</v>
      </c>
      <c r="C13" s="47" t="s">
        <v>4</v>
      </c>
      <c r="D13" s="199"/>
      <c r="E13" s="199"/>
      <c r="F13" s="199"/>
      <c r="G13" s="48"/>
    </row>
    <row r="14" spans="1:7" s="205" customFormat="1" ht="12.75">
      <c r="A14" s="45"/>
      <c r="B14" s="46"/>
      <c r="C14" s="49"/>
      <c r="D14" s="50"/>
      <c r="E14" s="50"/>
      <c r="F14" s="50"/>
      <c r="G14" s="48"/>
    </row>
    <row r="15" spans="1:7" s="206" customFormat="1" ht="12.75">
      <c r="A15" s="45"/>
      <c r="B15" s="41" t="s">
        <v>5</v>
      </c>
      <c r="C15" s="49"/>
      <c r="D15" s="50"/>
      <c r="E15" s="50"/>
      <c r="F15" s="50"/>
      <c r="G15" s="48"/>
    </row>
    <row r="16" spans="1:7" s="207" customFormat="1" ht="12.75">
      <c r="A16" s="51"/>
      <c r="B16" s="52">
        <v>6111</v>
      </c>
      <c r="C16" s="47" t="s">
        <v>270</v>
      </c>
      <c r="D16" s="199"/>
      <c r="E16" s="199"/>
      <c r="F16" s="199"/>
      <c r="G16" s="44"/>
    </row>
    <row r="17" spans="1:7" s="208" customFormat="1" ht="12.75">
      <c r="A17" s="51"/>
      <c r="B17" s="52">
        <v>6112</v>
      </c>
      <c r="C17" s="47" t="s">
        <v>271</v>
      </c>
      <c r="D17" s="199"/>
      <c r="E17" s="199"/>
      <c r="F17" s="199"/>
      <c r="G17" s="44"/>
    </row>
    <row r="18" spans="1:7" s="206" customFormat="1" ht="12.75">
      <c r="A18" s="45"/>
      <c r="B18" s="53" t="s">
        <v>2</v>
      </c>
      <c r="C18" s="49" t="s">
        <v>2</v>
      </c>
      <c r="D18" s="50"/>
      <c r="E18" s="50"/>
      <c r="F18" s="50"/>
      <c r="G18" s="48"/>
    </row>
    <row r="19" spans="1:7" s="209" customFormat="1" ht="12.75">
      <c r="A19" s="54"/>
      <c r="B19" s="55" t="s">
        <v>105</v>
      </c>
      <c r="C19" s="56"/>
      <c r="D19" s="57"/>
      <c r="E19" s="57"/>
      <c r="F19" s="57"/>
      <c r="G19" s="58"/>
    </row>
    <row r="20" spans="1:7" s="210" customFormat="1" ht="12.75">
      <c r="A20" s="54"/>
      <c r="B20" s="59">
        <v>624</v>
      </c>
      <c r="C20" s="60" t="s">
        <v>106</v>
      </c>
      <c r="D20" s="199"/>
      <c r="E20" s="199"/>
      <c r="F20" s="199"/>
      <c r="G20" s="58"/>
    </row>
    <row r="21" spans="1:7" s="229" customFormat="1" ht="12.75">
      <c r="A21" s="226"/>
      <c r="B21" s="67">
        <v>6245</v>
      </c>
      <c r="C21" s="61" t="s">
        <v>107</v>
      </c>
      <c r="D21" s="227"/>
      <c r="E21" s="227"/>
      <c r="F21" s="227"/>
      <c r="G21" s="228"/>
    </row>
    <row r="22" spans="1:7" s="210" customFormat="1" ht="12.75">
      <c r="A22" s="54"/>
      <c r="B22" s="59">
        <v>625</v>
      </c>
      <c r="C22" s="60" t="s">
        <v>108</v>
      </c>
      <c r="D22" s="199"/>
      <c r="E22" s="199"/>
      <c r="F22" s="199"/>
      <c r="G22" s="58"/>
    </row>
    <row r="23" spans="1:7" s="210" customFormat="1" ht="12.75">
      <c r="A23" s="54"/>
      <c r="B23" s="59">
        <v>626</v>
      </c>
      <c r="C23" s="60" t="s">
        <v>109</v>
      </c>
      <c r="D23" s="199"/>
      <c r="E23" s="199"/>
      <c r="F23" s="199"/>
      <c r="G23" s="58"/>
    </row>
    <row r="24" spans="1:7" s="210" customFormat="1" ht="12.75">
      <c r="A24" s="54"/>
      <c r="B24" s="59">
        <v>628</v>
      </c>
      <c r="C24" s="60" t="s">
        <v>110</v>
      </c>
      <c r="D24" s="199"/>
      <c r="E24" s="199"/>
      <c r="F24" s="199"/>
      <c r="G24" s="58"/>
    </row>
    <row r="25" spans="1:7" s="210" customFormat="1" ht="12.75">
      <c r="A25" s="54"/>
      <c r="B25" s="59">
        <v>6281</v>
      </c>
      <c r="C25" s="61" t="s">
        <v>111</v>
      </c>
      <c r="D25" s="227"/>
      <c r="E25" s="227"/>
      <c r="F25" s="227"/>
      <c r="G25" s="58"/>
    </row>
    <row r="26" spans="1:7" s="210" customFormat="1" ht="12.75">
      <c r="A26" s="54"/>
      <c r="B26" s="59">
        <v>6282</v>
      </c>
      <c r="C26" s="61" t="s">
        <v>112</v>
      </c>
      <c r="D26" s="227"/>
      <c r="E26" s="227"/>
      <c r="F26" s="227"/>
      <c r="G26" s="58"/>
    </row>
    <row r="27" spans="1:7" s="210" customFormat="1" ht="12.75">
      <c r="A27" s="54"/>
      <c r="B27" s="59">
        <v>6283</v>
      </c>
      <c r="C27" s="61" t="s">
        <v>113</v>
      </c>
      <c r="D27" s="227"/>
      <c r="E27" s="227"/>
      <c r="F27" s="227"/>
      <c r="G27" s="58"/>
    </row>
    <row r="28" spans="1:7" s="210" customFormat="1" ht="12.75">
      <c r="A28" s="54"/>
      <c r="B28" s="59">
        <v>6284</v>
      </c>
      <c r="C28" s="61" t="s">
        <v>114</v>
      </c>
      <c r="D28" s="227"/>
      <c r="E28" s="227"/>
      <c r="F28" s="227"/>
      <c r="G28" s="58"/>
    </row>
    <row r="29" spans="1:7" s="210" customFormat="1" ht="12.75">
      <c r="A29" s="54"/>
      <c r="B29" s="59">
        <v>6286</v>
      </c>
      <c r="C29" s="61" t="s">
        <v>116</v>
      </c>
      <c r="D29" s="227"/>
      <c r="E29" s="227"/>
      <c r="F29" s="227"/>
      <c r="G29" s="58"/>
    </row>
    <row r="30" spans="1:7" s="201" customFormat="1" ht="12.75">
      <c r="A30" s="62"/>
      <c r="B30" s="63"/>
      <c r="C30" s="64"/>
      <c r="D30" s="65"/>
      <c r="E30" s="65"/>
      <c r="F30" s="65"/>
      <c r="G30" s="66"/>
    </row>
    <row r="31" spans="1:7" s="210" customFormat="1" ht="12.75">
      <c r="A31" s="54"/>
      <c r="B31" s="67"/>
      <c r="C31" s="68" t="s">
        <v>6</v>
      </c>
      <c r="D31" s="69">
        <f>SUM(D11:D13,D16:D17,D20,D22:D24)</f>
        <v>0</v>
      </c>
      <c r="E31" s="69">
        <f>SUM(E11:E13,E16:E17,E20,E22:E24)</f>
        <v>0</v>
      </c>
      <c r="F31" s="70">
        <f>SUM(F11:F13,F16:F17,F20,F22:F24)</f>
        <v>0</v>
      </c>
      <c r="G31" s="58"/>
    </row>
    <row r="32" spans="1:7" s="210" customFormat="1" ht="12.75">
      <c r="A32" s="54"/>
      <c r="B32" s="67"/>
      <c r="C32" s="71"/>
      <c r="D32" s="72"/>
      <c r="E32" s="72"/>
      <c r="F32" s="72"/>
      <c r="G32" s="58"/>
    </row>
    <row r="33" spans="1:7" s="211" customFormat="1" ht="12.75">
      <c r="A33" s="73"/>
      <c r="B33" s="74"/>
      <c r="C33" s="264" t="s">
        <v>291</v>
      </c>
      <c r="D33" s="491" t="str">
        <f>IF('Page de garde'!$D$4="","Réel N-2","Réel "&amp;('Page de garde'!$D$4-2))</f>
        <v>Réel N-2</v>
      </c>
      <c r="E33" s="491" t="str">
        <f>IF('Page de garde'!$D$4="","Anticipé ou réel N-1 (1)","Anticipé ou réel "&amp;('Page de garde'!$D$4-1)&amp;" (1) ")</f>
        <v>Anticipé ou réel N-1 (1)</v>
      </c>
      <c r="F33" s="491" t="str">
        <f>IF('Page de garde'!$D$4="","Exercice N","Exercice "&amp;'Page de garde'!$D$4)</f>
        <v>Exercice N</v>
      </c>
      <c r="G33" s="76"/>
    </row>
    <row r="34" spans="1:7" s="212" customFormat="1" ht="12.75">
      <c r="A34" s="73"/>
      <c r="B34" s="77"/>
      <c r="C34" s="78"/>
      <c r="D34" s="491"/>
      <c r="E34" s="491"/>
      <c r="F34" s="491"/>
      <c r="G34" s="76"/>
    </row>
    <row r="35" spans="1:7" s="201" customFormat="1" ht="12.75">
      <c r="A35" s="62"/>
      <c r="B35" s="79"/>
      <c r="C35" s="80"/>
      <c r="D35" s="81"/>
      <c r="E35" s="81"/>
      <c r="F35" s="81"/>
      <c r="G35" s="66"/>
    </row>
    <row r="36" spans="1:7" s="201" customFormat="1" ht="12.75">
      <c r="A36" s="62"/>
      <c r="B36" s="79">
        <v>621</v>
      </c>
      <c r="C36" s="82" t="s">
        <v>7</v>
      </c>
      <c r="D36" s="199"/>
      <c r="E36" s="199"/>
      <c r="F36" s="199"/>
      <c r="G36" s="66"/>
    </row>
    <row r="37" spans="1:7" s="201" customFormat="1" ht="12.75">
      <c r="A37" s="62"/>
      <c r="B37" s="79">
        <v>622</v>
      </c>
      <c r="C37" s="82" t="s">
        <v>8</v>
      </c>
      <c r="D37" s="199"/>
      <c r="E37" s="199"/>
      <c r="F37" s="199"/>
      <c r="G37" s="66"/>
    </row>
    <row r="38" spans="1:7" s="201" customFormat="1" ht="12.75">
      <c r="A38" s="62"/>
      <c r="B38" s="79">
        <v>631</v>
      </c>
      <c r="C38" s="82" t="s">
        <v>9</v>
      </c>
      <c r="D38" s="199"/>
      <c r="E38" s="199"/>
      <c r="F38" s="199"/>
      <c r="G38" s="66"/>
    </row>
    <row r="39" spans="1:7" s="201" customFormat="1" ht="12.75">
      <c r="A39" s="62"/>
      <c r="B39" s="79">
        <v>633</v>
      </c>
      <c r="C39" s="82" t="s">
        <v>10</v>
      </c>
      <c r="D39" s="199"/>
      <c r="E39" s="199"/>
      <c r="F39" s="199"/>
      <c r="G39" s="66"/>
    </row>
    <row r="40" spans="1:7" s="201" customFormat="1" ht="12.75">
      <c r="A40" s="62"/>
      <c r="B40" s="79">
        <v>641</v>
      </c>
      <c r="C40" s="82" t="s">
        <v>11</v>
      </c>
      <c r="D40" s="199"/>
      <c r="E40" s="199"/>
      <c r="F40" s="199"/>
      <c r="G40" s="66"/>
    </row>
    <row r="41" spans="1:7" s="201" customFormat="1" ht="12.75">
      <c r="A41" s="62"/>
      <c r="B41" s="79">
        <v>642</v>
      </c>
      <c r="C41" s="82" t="s">
        <v>12</v>
      </c>
      <c r="D41" s="199"/>
      <c r="E41" s="199"/>
      <c r="F41" s="199"/>
      <c r="G41" s="66"/>
    </row>
    <row r="42" spans="1:7" s="213" customFormat="1" ht="12.75">
      <c r="A42" s="83"/>
      <c r="B42" s="84">
        <v>645</v>
      </c>
      <c r="C42" s="82" t="s">
        <v>13</v>
      </c>
      <c r="D42" s="199"/>
      <c r="E42" s="199"/>
      <c r="F42" s="199"/>
      <c r="G42" s="85"/>
    </row>
    <row r="43" spans="1:7" s="201" customFormat="1" ht="12.75">
      <c r="A43" s="62"/>
      <c r="B43" s="79">
        <v>647</v>
      </c>
      <c r="C43" s="82" t="s">
        <v>14</v>
      </c>
      <c r="D43" s="199"/>
      <c r="E43" s="199"/>
      <c r="F43" s="199"/>
      <c r="G43" s="66"/>
    </row>
    <row r="44" spans="1:7" s="201" customFormat="1" ht="12.75">
      <c r="A44" s="62"/>
      <c r="B44" s="79">
        <v>648</v>
      </c>
      <c r="C44" s="82" t="s">
        <v>15</v>
      </c>
      <c r="D44" s="199"/>
      <c r="E44" s="199"/>
      <c r="F44" s="199"/>
      <c r="G44" s="66"/>
    </row>
    <row r="45" spans="1:7" s="214" customFormat="1" ht="12.75">
      <c r="A45" s="62"/>
      <c r="B45" s="63"/>
      <c r="C45" s="86"/>
      <c r="D45" s="87"/>
      <c r="E45" s="87"/>
      <c r="F45" s="87"/>
      <c r="G45" s="66"/>
    </row>
    <row r="46" spans="1:7" s="201" customFormat="1" ht="12.75">
      <c r="A46" s="62"/>
      <c r="B46" s="63"/>
      <c r="C46" s="88" t="s">
        <v>16</v>
      </c>
      <c r="D46" s="89">
        <f>SUM(D36:D44)</f>
        <v>0</v>
      </c>
      <c r="E46" s="89">
        <f>SUM(E36:E44)</f>
        <v>0</v>
      </c>
      <c r="F46" s="70">
        <f>SUM(F36:F44)</f>
        <v>0</v>
      </c>
      <c r="G46" s="66"/>
    </row>
    <row r="47" spans="1:7" s="214" customFormat="1" ht="24" customHeight="1">
      <c r="A47" s="62"/>
      <c r="B47" s="225" t="s">
        <v>236</v>
      </c>
      <c r="C47" s="90"/>
      <c r="D47" s="65"/>
      <c r="E47" s="65"/>
      <c r="F47" s="65"/>
      <c r="G47" s="66"/>
    </row>
    <row r="48" spans="1:7" ht="12.75">
      <c r="A48" s="30"/>
      <c r="B48" s="74" t="s">
        <v>255</v>
      </c>
      <c r="C48" s="264" t="s">
        <v>292</v>
      </c>
      <c r="D48" s="491" t="str">
        <f>IF('Page de garde'!$D$4="","Réel N-2","Réel "&amp;('Page de garde'!$D$4-2))</f>
        <v>Réel N-2</v>
      </c>
      <c r="E48" s="491" t="str">
        <f>IF('Page de garde'!$D$4="","Anticipé ou réel N-1 (1)","Anticipé ou réel "&amp;('Page de garde'!$D$4-1)&amp;" (1) ")</f>
        <v>Anticipé ou réel N-1 (1)</v>
      </c>
      <c r="F48" s="491" t="str">
        <f>IF('Page de garde'!$D$4="","Exercice N","Exercice "&amp;'Page de garde'!$D$4)</f>
        <v>Exercice N</v>
      </c>
      <c r="G48" s="31"/>
    </row>
    <row r="49" spans="1:7" ht="12.75">
      <c r="A49" s="30"/>
      <c r="B49" s="36"/>
      <c r="C49" s="92"/>
      <c r="D49" s="491"/>
      <c r="E49" s="491"/>
      <c r="F49" s="491"/>
      <c r="G49" s="31"/>
    </row>
    <row r="50" spans="1:7" ht="12.75">
      <c r="A50" s="30"/>
      <c r="B50" s="91"/>
      <c r="C50" s="92"/>
      <c r="D50" s="93"/>
      <c r="E50" s="93"/>
      <c r="F50" s="93"/>
      <c r="G50" s="31"/>
    </row>
    <row r="51" spans="1:7" s="205" customFormat="1" ht="12.75">
      <c r="A51" s="45"/>
      <c r="B51" s="46">
        <v>612</v>
      </c>
      <c r="C51" s="47" t="s">
        <v>17</v>
      </c>
      <c r="D51" s="199"/>
      <c r="E51" s="199"/>
      <c r="F51" s="199"/>
      <c r="G51" s="48"/>
    </row>
    <row r="52" spans="1:7" s="205" customFormat="1" ht="12.75">
      <c r="A52" s="45"/>
      <c r="B52" s="46">
        <v>613</v>
      </c>
      <c r="C52" s="47" t="s">
        <v>66</v>
      </c>
      <c r="D52" s="199"/>
      <c r="E52" s="199"/>
      <c r="F52" s="199"/>
      <c r="G52" s="48"/>
    </row>
    <row r="53" spans="1:7" s="205" customFormat="1" ht="12.75">
      <c r="A53" s="45"/>
      <c r="B53" s="46">
        <v>614</v>
      </c>
      <c r="C53" s="47" t="s">
        <v>18</v>
      </c>
      <c r="D53" s="199"/>
      <c r="E53" s="199"/>
      <c r="F53" s="199"/>
      <c r="G53" s="48"/>
    </row>
    <row r="54" spans="1:7" s="205" customFormat="1" ht="12.75">
      <c r="A54" s="45"/>
      <c r="B54" s="46">
        <v>615</v>
      </c>
      <c r="C54" s="47" t="s">
        <v>67</v>
      </c>
      <c r="D54" s="199"/>
      <c r="E54" s="199"/>
      <c r="F54" s="199"/>
      <c r="G54" s="48"/>
    </row>
    <row r="55" spans="1:7" s="205" customFormat="1" ht="12.75">
      <c r="A55" s="45"/>
      <c r="B55" s="46">
        <v>616</v>
      </c>
      <c r="C55" s="47" t="s">
        <v>19</v>
      </c>
      <c r="D55" s="199"/>
      <c r="E55" s="199"/>
      <c r="F55" s="199"/>
      <c r="G55" s="48"/>
    </row>
    <row r="56" spans="1:7" s="205" customFormat="1" ht="12.75">
      <c r="A56" s="45"/>
      <c r="B56" s="46">
        <v>617</v>
      </c>
      <c r="C56" s="47" t="s">
        <v>20</v>
      </c>
      <c r="D56" s="199"/>
      <c r="E56" s="199"/>
      <c r="F56" s="199"/>
      <c r="G56" s="48"/>
    </row>
    <row r="57" spans="1:7" s="205" customFormat="1" ht="12.75">
      <c r="A57" s="45"/>
      <c r="B57" s="46">
        <v>618</v>
      </c>
      <c r="C57" s="47" t="s">
        <v>21</v>
      </c>
      <c r="D57" s="199"/>
      <c r="E57" s="199"/>
      <c r="F57" s="199"/>
      <c r="G57" s="48"/>
    </row>
    <row r="58" spans="1:7" s="210" customFormat="1" ht="12.75">
      <c r="A58" s="54"/>
      <c r="B58" s="59">
        <v>623</v>
      </c>
      <c r="C58" s="60" t="s">
        <v>22</v>
      </c>
      <c r="D58" s="199"/>
      <c r="E58" s="199"/>
      <c r="F58" s="199"/>
      <c r="G58" s="58"/>
    </row>
    <row r="59" spans="1:7" s="210" customFormat="1" ht="12.75">
      <c r="A59" s="54"/>
      <c r="B59" s="59">
        <v>627</v>
      </c>
      <c r="C59" s="60" t="s">
        <v>23</v>
      </c>
      <c r="D59" s="199"/>
      <c r="E59" s="199"/>
      <c r="F59" s="199"/>
      <c r="G59" s="58"/>
    </row>
    <row r="60" spans="1:7" s="205" customFormat="1" ht="12.75">
      <c r="A60" s="45"/>
      <c r="B60" s="94">
        <v>635</v>
      </c>
      <c r="C60" s="95" t="s">
        <v>340</v>
      </c>
      <c r="D60" s="199"/>
      <c r="E60" s="199"/>
      <c r="F60" s="199"/>
      <c r="G60" s="48"/>
    </row>
    <row r="61" spans="1:7" s="205" customFormat="1" ht="12.75">
      <c r="A61" s="45"/>
      <c r="B61" s="96">
        <v>637</v>
      </c>
      <c r="C61" s="95" t="s">
        <v>341</v>
      </c>
      <c r="D61" s="199"/>
      <c r="E61" s="199"/>
      <c r="F61" s="199"/>
      <c r="G61" s="48"/>
    </row>
    <row r="62" spans="1:7" s="205" customFormat="1" ht="12.75">
      <c r="A62" s="45"/>
      <c r="B62" s="96"/>
      <c r="C62" s="97"/>
      <c r="D62" s="50"/>
      <c r="E62" s="50"/>
      <c r="F62" s="50"/>
      <c r="G62" s="48"/>
    </row>
    <row r="63" spans="1:7" s="205" customFormat="1" ht="12.75">
      <c r="A63" s="45"/>
      <c r="B63" s="55" t="s">
        <v>24</v>
      </c>
      <c r="C63" s="97"/>
      <c r="D63" s="49"/>
      <c r="E63" s="49"/>
      <c r="F63" s="49"/>
      <c r="G63" s="48"/>
    </row>
    <row r="64" spans="1:7" s="205" customFormat="1" ht="25.5">
      <c r="A64" s="45"/>
      <c r="B64" s="98">
        <v>651</v>
      </c>
      <c r="C64" s="60" t="s">
        <v>115</v>
      </c>
      <c r="D64" s="199"/>
      <c r="E64" s="199"/>
      <c r="F64" s="199"/>
      <c r="G64" s="48"/>
    </row>
    <row r="65" spans="1:7" s="205" customFormat="1" ht="12.75">
      <c r="A65" s="45"/>
      <c r="B65" s="98">
        <v>653</v>
      </c>
      <c r="C65" s="60" t="s">
        <v>230</v>
      </c>
      <c r="D65" s="199"/>
      <c r="E65" s="199"/>
      <c r="F65" s="199"/>
      <c r="G65" s="48"/>
    </row>
    <row r="66" spans="1:7" s="205" customFormat="1" ht="12.75">
      <c r="A66" s="45"/>
      <c r="B66" s="59">
        <v>654</v>
      </c>
      <c r="C66" s="60" t="s">
        <v>25</v>
      </c>
      <c r="D66" s="199"/>
      <c r="E66" s="199"/>
      <c r="F66" s="199"/>
      <c r="G66" s="48"/>
    </row>
    <row r="67" spans="1:7" s="205" customFormat="1" ht="12.75">
      <c r="A67" s="45"/>
      <c r="B67" s="59">
        <v>657</v>
      </c>
      <c r="C67" s="60" t="s">
        <v>26</v>
      </c>
      <c r="D67" s="199"/>
      <c r="E67" s="199"/>
      <c r="F67" s="199"/>
      <c r="G67" s="48"/>
    </row>
    <row r="68" spans="1:7" s="205" customFormat="1" ht="12.75">
      <c r="A68" s="45"/>
      <c r="B68" s="59">
        <v>658</v>
      </c>
      <c r="C68" s="60" t="s">
        <v>27</v>
      </c>
      <c r="D68" s="199"/>
      <c r="E68" s="199"/>
      <c r="F68" s="199"/>
      <c r="G68" s="48"/>
    </row>
    <row r="69" spans="1:7" s="205" customFormat="1" ht="12.75">
      <c r="A69" s="45"/>
      <c r="B69" s="59"/>
      <c r="C69" s="56"/>
      <c r="D69" s="99"/>
      <c r="E69" s="99"/>
      <c r="F69" s="99"/>
      <c r="G69" s="48"/>
    </row>
    <row r="70" spans="1:7" s="215" customFormat="1" ht="12.75">
      <c r="A70" s="100"/>
      <c r="B70" s="101" t="s">
        <v>28</v>
      </c>
      <c r="C70" s="102"/>
      <c r="D70" s="57"/>
      <c r="E70" s="57"/>
      <c r="F70" s="57"/>
      <c r="G70" s="103"/>
    </row>
    <row r="71" spans="1:7" s="216" customFormat="1" ht="12.75">
      <c r="A71" s="100"/>
      <c r="B71" s="104">
        <v>66</v>
      </c>
      <c r="C71" s="105" t="s">
        <v>29</v>
      </c>
      <c r="D71" s="199"/>
      <c r="E71" s="199"/>
      <c r="F71" s="199"/>
      <c r="G71" s="103"/>
    </row>
    <row r="72" spans="1:7" s="216" customFormat="1" ht="12.75">
      <c r="A72" s="100"/>
      <c r="B72" s="106"/>
      <c r="C72" s="107"/>
      <c r="D72" s="108"/>
      <c r="E72" s="108"/>
      <c r="F72" s="108"/>
      <c r="G72" s="103"/>
    </row>
    <row r="73" spans="1:7" s="215" customFormat="1" ht="12.75">
      <c r="A73" s="100"/>
      <c r="B73" s="101" t="s">
        <v>30</v>
      </c>
      <c r="C73" s="102"/>
      <c r="D73" s="108"/>
      <c r="E73" s="108"/>
      <c r="F73" s="108"/>
      <c r="G73" s="103"/>
    </row>
    <row r="74" spans="1:7" s="216" customFormat="1" ht="12.75">
      <c r="A74" s="100"/>
      <c r="B74" s="104">
        <v>671</v>
      </c>
      <c r="C74" s="105" t="s">
        <v>31</v>
      </c>
      <c r="D74" s="199"/>
      <c r="E74" s="199"/>
      <c r="F74" s="199"/>
      <c r="G74" s="103"/>
    </row>
    <row r="75" spans="1:7" s="216" customFormat="1" ht="12.75">
      <c r="A75" s="100"/>
      <c r="B75" s="104">
        <v>672</v>
      </c>
      <c r="C75" s="105" t="s">
        <v>117</v>
      </c>
      <c r="D75" s="199"/>
      <c r="E75" s="199"/>
      <c r="F75" s="199"/>
      <c r="G75" s="103"/>
    </row>
    <row r="76" spans="1:7" s="216" customFormat="1" ht="12.75">
      <c r="A76" s="100"/>
      <c r="B76" s="104">
        <v>673</v>
      </c>
      <c r="C76" s="109" t="s">
        <v>118</v>
      </c>
      <c r="D76" s="199"/>
      <c r="E76" s="199"/>
      <c r="F76" s="199"/>
      <c r="G76" s="103"/>
    </row>
    <row r="77" spans="1:7" s="216" customFormat="1" ht="12.75">
      <c r="A77" s="100"/>
      <c r="B77" s="104">
        <v>675</v>
      </c>
      <c r="C77" s="105" t="s">
        <v>32</v>
      </c>
      <c r="D77" s="199"/>
      <c r="E77" s="199"/>
      <c r="F77" s="199"/>
      <c r="G77" s="103"/>
    </row>
    <row r="78" spans="1:7" s="216" customFormat="1" ht="12.75">
      <c r="A78" s="100"/>
      <c r="B78" s="104">
        <v>678</v>
      </c>
      <c r="C78" s="105" t="s">
        <v>33</v>
      </c>
      <c r="D78" s="199"/>
      <c r="E78" s="199"/>
      <c r="F78" s="199"/>
      <c r="G78" s="103"/>
    </row>
    <row r="79" spans="1:7" s="216" customFormat="1" ht="12.75">
      <c r="A79" s="100"/>
      <c r="B79" s="106"/>
      <c r="C79" s="104"/>
      <c r="D79" s="108"/>
      <c r="E79" s="108"/>
      <c r="F79" s="108"/>
      <c r="G79" s="103"/>
    </row>
    <row r="80" spans="1:7" s="217" customFormat="1" ht="12.75">
      <c r="A80" s="110"/>
      <c r="B80" s="101" t="s">
        <v>34</v>
      </c>
      <c r="C80" s="111"/>
      <c r="D80" s="112"/>
      <c r="E80" s="112"/>
      <c r="F80" s="112"/>
      <c r="G80" s="113"/>
    </row>
    <row r="81" spans="1:7" s="216" customFormat="1" ht="12.75">
      <c r="A81" s="100"/>
      <c r="B81" s="104">
        <v>6811</v>
      </c>
      <c r="C81" s="105" t="s">
        <v>35</v>
      </c>
      <c r="D81" s="199"/>
      <c r="E81" s="199"/>
      <c r="F81" s="199"/>
      <c r="G81" s="103"/>
    </row>
    <row r="82" spans="1:7" s="216" customFormat="1" ht="12.75">
      <c r="A82" s="100"/>
      <c r="B82" s="104">
        <v>6812</v>
      </c>
      <c r="C82" s="105" t="s">
        <v>36</v>
      </c>
      <c r="D82" s="199"/>
      <c r="E82" s="199"/>
      <c r="F82" s="199"/>
      <c r="G82" s="103"/>
    </row>
    <row r="83" spans="1:7" s="216" customFormat="1" ht="12.75">
      <c r="A83" s="100"/>
      <c r="B83" s="104">
        <v>6815</v>
      </c>
      <c r="C83" s="105" t="s">
        <v>119</v>
      </c>
      <c r="D83" s="199"/>
      <c r="E83" s="199"/>
      <c r="F83" s="199"/>
      <c r="G83" s="103"/>
    </row>
    <row r="84" spans="1:7" s="215" customFormat="1" ht="12.75">
      <c r="A84" s="100"/>
      <c r="B84" s="114">
        <v>6816</v>
      </c>
      <c r="C84" s="105" t="s">
        <v>37</v>
      </c>
      <c r="D84" s="199"/>
      <c r="E84" s="199"/>
      <c r="F84" s="199"/>
      <c r="G84" s="103"/>
    </row>
    <row r="85" spans="1:7" s="215" customFormat="1" ht="12.75">
      <c r="A85" s="100"/>
      <c r="B85" s="114">
        <v>6817</v>
      </c>
      <c r="C85" s="105" t="s">
        <v>38</v>
      </c>
      <c r="D85" s="199"/>
      <c r="E85" s="199"/>
      <c r="F85" s="199"/>
      <c r="G85" s="103"/>
    </row>
    <row r="86" spans="1:7" s="216" customFormat="1" ht="12.75">
      <c r="A86" s="100"/>
      <c r="B86" s="104">
        <v>686</v>
      </c>
      <c r="C86" s="105" t="s">
        <v>342</v>
      </c>
      <c r="D86" s="199"/>
      <c r="E86" s="199"/>
      <c r="F86" s="199"/>
      <c r="G86" s="103"/>
    </row>
    <row r="87" spans="1:7" s="216" customFormat="1" ht="12.75">
      <c r="A87" s="100"/>
      <c r="B87" s="104">
        <v>687</v>
      </c>
      <c r="C87" s="105" t="s">
        <v>39</v>
      </c>
      <c r="D87" s="199"/>
      <c r="E87" s="199"/>
      <c r="F87" s="199"/>
      <c r="G87" s="103"/>
    </row>
    <row r="88" spans="1:7" s="218" customFormat="1" ht="12.75">
      <c r="A88" s="115"/>
      <c r="B88" s="157">
        <v>68742</v>
      </c>
      <c r="C88" s="116" t="s">
        <v>89</v>
      </c>
      <c r="D88" s="227"/>
      <c r="E88" s="227"/>
      <c r="F88" s="227"/>
      <c r="G88" s="117"/>
    </row>
    <row r="89" spans="1:7" s="216" customFormat="1" ht="12.75">
      <c r="A89" s="100"/>
      <c r="B89" s="106"/>
      <c r="C89" s="104"/>
      <c r="D89" s="108"/>
      <c r="E89" s="108"/>
      <c r="F89" s="108"/>
      <c r="G89" s="103"/>
    </row>
    <row r="90" spans="1:7" s="216" customFormat="1" ht="12.75">
      <c r="A90" s="100"/>
      <c r="B90" s="106"/>
      <c r="C90" s="118" t="s">
        <v>40</v>
      </c>
      <c r="D90" s="70">
        <f>SUM(D51:D61,D64:D68,D71,D74:D78,D81:D87)</f>
        <v>0</v>
      </c>
      <c r="E90" s="70">
        <f>SUM(E51:E61,E64:E68,E71,E74:E78,E81:E87)</f>
        <v>0</v>
      </c>
      <c r="F90" s="70">
        <f>SUM(F51:F61,F64:F68,F71,F74:F78,F81:F87)</f>
        <v>0</v>
      </c>
      <c r="G90" s="103"/>
    </row>
    <row r="91" spans="1:7" s="219" customFormat="1" ht="12.75">
      <c r="A91" s="119"/>
      <c r="B91" s="120"/>
      <c r="C91" s="102"/>
      <c r="D91" s="121"/>
      <c r="E91" s="122"/>
      <c r="F91" s="122"/>
      <c r="G91" s="113"/>
    </row>
    <row r="92" spans="1:7" s="216" customFormat="1" ht="12.75">
      <c r="A92" s="100"/>
      <c r="B92" s="106"/>
      <c r="C92" s="105" t="s">
        <v>87</v>
      </c>
      <c r="D92" s="123">
        <f>D31+D46+D90</f>
        <v>0</v>
      </c>
      <c r="E92" s="124">
        <f>E31+E46+E90</f>
        <v>0</v>
      </c>
      <c r="F92" s="124">
        <f>F31+F46+F90</f>
        <v>0</v>
      </c>
      <c r="G92" s="103"/>
    </row>
    <row r="93" spans="1:7" ht="12.75">
      <c r="A93" s="30"/>
      <c r="B93" s="91"/>
      <c r="C93" s="92"/>
      <c r="D93" s="125"/>
      <c r="E93" s="125"/>
      <c r="F93" s="125"/>
      <c r="G93" s="31"/>
    </row>
    <row r="94" spans="1:7" ht="12.75">
      <c r="A94" s="30"/>
      <c r="B94" s="91"/>
      <c r="C94" s="118" t="s">
        <v>62</v>
      </c>
      <c r="D94" s="375">
        <f>+IF(D170&lt;D92,0,-D92+D170)</f>
        <v>0</v>
      </c>
      <c r="E94" s="375">
        <f>+IF(E170&lt;E92,0,-E92+E170)</f>
        <v>0</v>
      </c>
      <c r="F94" s="375">
        <f>+IF(F170&lt;F92,0,-F92+F170)</f>
        <v>0</v>
      </c>
      <c r="G94" s="31"/>
    </row>
    <row r="95" spans="1:7" ht="12.75">
      <c r="A95" s="30"/>
      <c r="B95" s="91"/>
      <c r="C95" s="92"/>
      <c r="D95" s="33"/>
      <c r="E95" s="33"/>
      <c r="F95" s="33"/>
      <c r="G95" s="31"/>
    </row>
    <row r="96" spans="1:7" ht="12.75">
      <c r="A96" s="30"/>
      <c r="B96" s="91"/>
      <c r="C96" s="105" t="s">
        <v>175</v>
      </c>
      <c r="D96" s="123">
        <f>D92+D94</f>
        <v>0</v>
      </c>
      <c r="E96" s="124">
        <f>E92+E94</f>
        <v>0</v>
      </c>
      <c r="F96" s="124">
        <f>F92+F94</f>
        <v>0</v>
      </c>
      <c r="G96" s="31"/>
    </row>
    <row r="97" spans="1:7" ht="12.75">
      <c r="A97" s="30"/>
      <c r="B97" s="126"/>
      <c r="C97" s="127"/>
      <c r="D97" s="128"/>
      <c r="E97" s="128"/>
      <c r="F97" s="128"/>
      <c r="G97" s="31"/>
    </row>
    <row r="98" spans="1:7" ht="38.25" customHeight="1">
      <c r="A98" s="30"/>
      <c r="B98" s="492" t="s">
        <v>229</v>
      </c>
      <c r="C98" s="492"/>
      <c r="D98" s="492"/>
      <c r="E98" s="492"/>
      <c r="F98" s="492"/>
      <c r="G98" s="31"/>
    </row>
    <row r="99" spans="1:7" ht="12.75">
      <c r="A99" s="30"/>
      <c r="B99" s="126"/>
      <c r="C99" s="127"/>
      <c r="D99" s="128"/>
      <c r="E99" s="128"/>
      <c r="F99" s="128"/>
      <c r="G99" s="31"/>
    </row>
    <row r="100" spans="1:7" ht="12.75">
      <c r="A100" s="30"/>
      <c r="B100" s="36" t="s">
        <v>296</v>
      </c>
      <c r="C100" s="127"/>
      <c r="D100" s="128"/>
      <c r="E100" s="128"/>
      <c r="F100" s="128"/>
      <c r="G100" s="31"/>
    </row>
    <row r="101" spans="1:7" ht="12.75">
      <c r="A101" s="30"/>
      <c r="B101" s="126"/>
      <c r="C101" s="129" t="s">
        <v>186</v>
      </c>
      <c r="D101" s="491" t="str">
        <f>IF('Page de garde'!$D$4="","Réel N-2","Réel "&amp;('Page de garde'!$D$4-2))</f>
        <v>Réel N-2</v>
      </c>
      <c r="E101" s="491" t="str">
        <f>IF('Page de garde'!$D$4="","Anticipé ou réel N-1 (1)","Anticipé ou réel "&amp;('Page de garde'!$D$4-1)&amp;" (1) ")</f>
        <v>Anticipé ou réel N-1 (1)</v>
      </c>
      <c r="F101" s="491" t="str">
        <f>IF('Page de garde'!$D$4="","Exercice N","Exercice "&amp;'Page de garde'!$D$4)</f>
        <v>Exercice N</v>
      </c>
      <c r="G101" s="31"/>
    </row>
    <row r="102" spans="1:7" ht="12.75">
      <c r="A102" s="30"/>
      <c r="B102" s="130"/>
      <c r="C102" s="127"/>
      <c r="D102" s="491"/>
      <c r="E102" s="491"/>
      <c r="F102" s="491"/>
      <c r="G102" s="31"/>
    </row>
    <row r="103" spans="1:7" ht="12.75">
      <c r="A103" s="30"/>
      <c r="B103" s="131"/>
      <c r="C103" s="132"/>
      <c r="D103" s="43"/>
      <c r="E103" s="43"/>
      <c r="F103" s="43"/>
      <c r="G103" s="31"/>
    </row>
    <row r="104" spans="1:7" ht="12.75">
      <c r="A104" s="30"/>
      <c r="B104" s="133"/>
      <c r="C104" s="109" t="s">
        <v>41</v>
      </c>
      <c r="D104" s="199"/>
      <c r="E104" s="199"/>
      <c r="F104" s="199"/>
      <c r="G104" s="31"/>
    </row>
    <row r="105" spans="1:7" s="233" customFormat="1" ht="12.75">
      <c r="A105" s="230"/>
      <c r="B105" s="231"/>
      <c r="C105" s="116" t="s">
        <v>193</v>
      </c>
      <c r="D105" s="227"/>
      <c r="E105" s="227"/>
      <c r="F105" s="227"/>
      <c r="G105" s="232"/>
    </row>
    <row r="106" spans="1:7" ht="12.75">
      <c r="A106" s="30"/>
      <c r="B106" s="133"/>
      <c r="C106" s="109" t="s">
        <v>42</v>
      </c>
      <c r="D106" s="199"/>
      <c r="E106" s="199"/>
      <c r="F106" s="199"/>
      <c r="G106" s="31"/>
    </row>
    <row r="107" spans="1:7" ht="12.75">
      <c r="A107" s="30"/>
      <c r="B107" s="133"/>
      <c r="C107" s="109" t="s">
        <v>43</v>
      </c>
      <c r="D107" s="199"/>
      <c r="E107" s="199"/>
      <c r="F107" s="199"/>
      <c r="G107" s="31"/>
    </row>
    <row r="108" spans="1:7" s="233" customFormat="1" ht="12.75">
      <c r="A108" s="230"/>
      <c r="B108" s="231"/>
      <c r="C108" s="116" t="s">
        <v>193</v>
      </c>
      <c r="D108" s="227"/>
      <c r="E108" s="227"/>
      <c r="F108" s="227"/>
      <c r="G108" s="232"/>
    </row>
    <row r="109" spans="1:7" ht="12.75">
      <c r="A109" s="30"/>
      <c r="B109" s="134"/>
      <c r="C109" s="109" t="s">
        <v>297</v>
      </c>
      <c r="D109" s="199"/>
      <c r="E109" s="199"/>
      <c r="F109" s="199"/>
      <c r="G109" s="31"/>
    </row>
    <row r="110" spans="1:7" ht="12.75">
      <c r="A110" s="30"/>
      <c r="B110" s="134"/>
      <c r="C110" s="109" t="s">
        <v>44</v>
      </c>
      <c r="D110" s="199"/>
      <c r="E110" s="199"/>
      <c r="F110" s="199"/>
      <c r="G110" s="31"/>
    </row>
    <row r="111" spans="1:7" ht="12.75">
      <c r="A111" s="30"/>
      <c r="B111" s="134"/>
      <c r="C111" s="135" t="s">
        <v>120</v>
      </c>
      <c r="D111" s="227"/>
      <c r="E111" s="227"/>
      <c r="F111" s="227"/>
      <c r="G111" s="31"/>
    </row>
    <row r="112" spans="1:7" ht="12.75">
      <c r="A112" s="30"/>
      <c r="B112" s="134"/>
      <c r="C112" s="135" t="s">
        <v>121</v>
      </c>
      <c r="D112" s="227"/>
      <c r="E112" s="227"/>
      <c r="F112" s="227"/>
      <c r="G112" s="31"/>
    </row>
    <row r="113" spans="1:7" ht="12.75">
      <c r="A113" s="30"/>
      <c r="B113" s="134"/>
      <c r="C113" s="135" t="s">
        <v>122</v>
      </c>
      <c r="D113" s="227"/>
      <c r="E113" s="227"/>
      <c r="F113" s="227"/>
      <c r="G113" s="31"/>
    </row>
    <row r="114" spans="1:7" ht="12.75">
      <c r="A114" s="30"/>
      <c r="B114" s="134"/>
      <c r="C114" s="109" t="s">
        <v>45</v>
      </c>
      <c r="D114" s="199"/>
      <c r="E114" s="199"/>
      <c r="F114" s="199"/>
      <c r="G114" s="31"/>
    </row>
    <row r="115" spans="1:7" s="220" customFormat="1" ht="12.75">
      <c r="A115" s="30"/>
      <c r="B115" s="134"/>
      <c r="C115" s="136"/>
      <c r="D115" s="132"/>
      <c r="E115" s="132"/>
      <c r="F115" s="132"/>
      <c r="G115" s="31"/>
    </row>
    <row r="116" spans="1:7" ht="12.75">
      <c r="A116" s="30"/>
      <c r="B116" s="137"/>
      <c r="C116" s="138" t="s">
        <v>6</v>
      </c>
      <c r="D116" s="70">
        <f>SUM(D104,D106:D107,D109:D110,D114)</f>
        <v>0</v>
      </c>
      <c r="E116" s="70">
        <f>SUM(E104,E106:E107,E109:E110,E114)</f>
        <v>0</v>
      </c>
      <c r="F116" s="70">
        <f>SUM(F104,F106:F107,F109:F110,F114)</f>
        <v>0</v>
      </c>
      <c r="G116" s="31"/>
    </row>
    <row r="117" spans="1:7" ht="12.75">
      <c r="A117" s="30"/>
      <c r="B117" s="225" t="s">
        <v>298</v>
      </c>
      <c r="C117" s="132"/>
      <c r="D117" s="139"/>
      <c r="E117" s="139"/>
      <c r="F117" s="140"/>
      <c r="G117" s="31"/>
    </row>
    <row r="118" spans="1:7" ht="12.75">
      <c r="A118" s="30"/>
      <c r="B118" s="126"/>
      <c r="C118" s="127"/>
      <c r="D118" s="128"/>
      <c r="E118" s="128"/>
      <c r="F118" s="128"/>
      <c r="G118" s="31"/>
    </row>
    <row r="119" spans="1:7" ht="12.75">
      <c r="A119" s="30"/>
      <c r="B119" s="126"/>
      <c r="C119" s="496" t="s">
        <v>187</v>
      </c>
      <c r="D119" s="491" t="str">
        <f>IF('Page de garde'!$D$4="","Réel N-2","Réel "&amp;('Page de garde'!$D$4-2))</f>
        <v>Réel N-2</v>
      </c>
      <c r="E119" s="491" t="str">
        <f>IF('Page de garde'!$D$4="","Anticipé ou réel N-1 (1)","Anticipé ou réel "&amp;('Page de garde'!$D$4-1)&amp;" (1) ")</f>
        <v>Anticipé ou réel N-1 (1)</v>
      </c>
      <c r="F119" s="491" t="str">
        <f>IF('Page de garde'!$D$4="","Exercice N","Exercice "&amp;'Page de garde'!$D$4)</f>
        <v>Exercice N</v>
      </c>
      <c r="G119" s="31"/>
    </row>
    <row r="120" spans="1:7" ht="12.75">
      <c r="A120" s="30"/>
      <c r="B120" s="126"/>
      <c r="C120" s="496"/>
      <c r="D120" s="491"/>
      <c r="E120" s="491"/>
      <c r="F120" s="491"/>
      <c r="G120" s="31"/>
    </row>
    <row r="121" spans="1:7" ht="12.75">
      <c r="A121" s="30"/>
      <c r="B121" s="131"/>
      <c r="C121" s="132"/>
      <c r="D121" s="43"/>
      <c r="E121" s="43"/>
      <c r="F121" s="43"/>
      <c r="G121" s="31"/>
    </row>
    <row r="122" spans="1:7" ht="12.75">
      <c r="A122" s="30"/>
      <c r="B122" s="91">
        <v>70</v>
      </c>
      <c r="C122" s="141" t="s">
        <v>64</v>
      </c>
      <c r="D122" s="199"/>
      <c r="E122" s="199"/>
      <c r="F122" s="199"/>
      <c r="G122" s="31"/>
    </row>
    <row r="123" spans="1:7" ht="12.75">
      <c r="A123" s="30"/>
      <c r="B123" s="91">
        <v>7321</v>
      </c>
      <c r="C123" s="141" t="s">
        <v>123</v>
      </c>
      <c r="D123" s="199"/>
      <c r="E123" s="199"/>
      <c r="F123" s="199"/>
      <c r="G123" s="31"/>
    </row>
    <row r="124" spans="1:7" ht="12.75">
      <c r="A124" s="30"/>
      <c r="B124" s="91">
        <v>7322</v>
      </c>
      <c r="C124" s="141" t="s">
        <v>231</v>
      </c>
      <c r="D124" s="199"/>
      <c r="E124" s="199"/>
      <c r="F124" s="199"/>
      <c r="G124" s="31"/>
    </row>
    <row r="125" spans="1:7" ht="12.75">
      <c r="A125" s="30"/>
      <c r="B125" s="91">
        <v>7323</v>
      </c>
      <c r="C125" s="141" t="s">
        <v>124</v>
      </c>
      <c r="D125" s="199"/>
      <c r="E125" s="199"/>
      <c r="F125" s="199"/>
      <c r="G125" s="31"/>
    </row>
    <row r="126" spans="1:7" ht="12.75">
      <c r="A126" s="30"/>
      <c r="B126" s="91">
        <v>7328</v>
      </c>
      <c r="C126" s="141" t="s">
        <v>146</v>
      </c>
      <c r="D126" s="199"/>
      <c r="E126" s="199"/>
      <c r="F126" s="199"/>
      <c r="G126" s="31"/>
    </row>
    <row r="127" spans="1:7" ht="12.75">
      <c r="A127" s="30"/>
      <c r="B127" s="91">
        <v>71</v>
      </c>
      <c r="C127" s="141" t="s">
        <v>104</v>
      </c>
      <c r="D127" s="199"/>
      <c r="E127" s="199"/>
      <c r="F127" s="199"/>
      <c r="G127" s="31"/>
    </row>
    <row r="128" spans="1:7" ht="12.75">
      <c r="A128" s="30"/>
      <c r="B128" s="91">
        <v>72</v>
      </c>
      <c r="C128" s="141" t="s">
        <v>46</v>
      </c>
      <c r="D128" s="199"/>
      <c r="E128" s="199"/>
      <c r="F128" s="199"/>
      <c r="G128" s="31"/>
    </row>
    <row r="129" spans="1:7" ht="12.75">
      <c r="A129" s="30"/>
      <c r="B129" s="91">
        <v>74</v>
      </c>
      <c r="C129" s="141" t="s">
        <v>47</v>
      </c>
      <c r="D129" s="199"/>
      <c r="E129" s="199"/>
      <c r="F129" s="199"/>
      <c r="G129" s="31"/>
    </row>
    <row r="130" spans="1:7" ht="12.75">
      <c r="A130" s="30"/>
      <c r="B130" s="91">
        <v>75</v>
      </c>
      <c r="C130" s="141" t="s">
        <v>48</v>
      </c>
      <c r="D130" s="199"/>
      <c r="E130" s="199"/>
      <c r="F130" s="199"/>
      <c r="G130" s="31"/>
    </row>
    <row r="131" spans="1:7" ht="12.75">
      <c r="A131" s="30"/>
      <c r="B131" s="91">
        <v>603</v>
      </c>
      <c r="C131" s="141" t="s">
        <v>49</v>
      </c>
      <c r="D131" s="199"/>
      <c r="E131" s="199"/>
      <c r="F131" s="199"/>
      <c r="G131" s="31"/>
    </row>
    <row r="132" spans="1:7" ht="12.75">
      <c r="A132" s="30"/>
      <c r="B132" s="91">
        <v>609</v>
      </c>
      <c r="C132" s="141" t="s">
        <v>50</v>
      </c>
      <c r="D132" s="199"/>
      <c r="E132" s="199"/>
      <c r="F132" s="199"/>
      <c r="G132" s="31"/>
    </row>
    <row r="133" spans="1:7" ht="12.75">
      <c r="A133" s="30"/>
      <c r="B133" s="91">
        <v>619</v>
      </c>
      <c r="C133" s="141" t="s">
        <v>51</v>
      </c>
      <c r="D133" s="199"/>
      <c r="E133" s="199"/>
      <c r="F133" s="199"/>
      <c r="G133" s="31"/>
    </row>
    <row r="134" spans="1:7" ht="12.75">
      <c r="A134" s="30"/>
      <c r="B134" s="91">
        <v>629</v>
      </c>
      <c r="C134" s="141" t="s">
        <v>245</v>
      </c>
      <c r="D134" s="199"/>
      <c r="E134" s="199"/>
      <c r="F134" s="199"/>
      <c r="G134" s="31"/>
    </row>
    <row r="135" spans="1:7" ht="25.5">
      <c r="A135" s="30"/>
      <c r="B135" s="79">
        <v>6319</v>
      </c>
      <c r="C135" s="141" t="s">
        <v>238</v>
      </c>
      <c r="D135" s="199"/>
      <c r="E135" s="199"/>
      <c r="F135" s="199"/>
      <c r="G135" s="31"/>
    </row>
    <row r="136" spans="1:7" ht="25.5">
      <c r="A136" s="30"/>
      <c r="B136" s="79">
        <v>6339</v>
      </c>
      <c r="C136" s="141" t="s">
        <v>239</v>
      </c>
      <c r="D136" s="199"/>
      <c r="E136" s="199"/>
      <c r="F136" s="199"/>
      <c r="G136" s="31"/>
    </row>
    <row r="137" spans="1:7" ht="12.75">
      <c r="A137" s="30"/>
      <c r="B137" s="91">
        <v>6419</v>
      </c>
      <c r="C137" s="141" t="s">
        <v>52</v>
      </c>
      <c r="D137" s="199"/>
      <c r="E137" s="199"/>
      <c r="F137" s="199"/>
      <c r="G137" s="31"/>
    </row>
    <row r="138" spans="1:7" ht="12.75">
      <c r="A138" s="30"/>
      <c r="B138" s="91">
        <v>6429</v>
      </c>
      <c r="C138" s="141" t="s">
        <v>343</v>
      </c>
      <c r="D138" s="199"/>
      <c r="E138" s="199"/>
      <c r="F138" s="199"/>
      <c r="G138" s="31"/>
    </row>
    <row r="139" spans="1:7" ht="25.5">
      <c r="A139" s="30"/>
      <c r="B139" s="142" t="s">
        <v>125</v>
      </c>
      <c r="C139" s="141" t="s">
        <v>53</v>
      </c>
      <c r="D139" s="199"/>
      <c r="E139" s="199"/>
      <c r="F139" s="199"/>
      <c r="G139" s="31"/>
    </row>
    <row r="140" spans="1:7" ht="12.75">
      <c r="A140" s="30"/>
      <c r="B140" s="91">
        <v>6489</v>
      </c>
      <c r="C140" s="141" t="s">
        <v>127</v>
      </c>
      <c r="D140" s="199"/>
      <c r="E140" s="199"/>
      <c r="F140" s="199"/>
      <c r="G140" s="31"/>
    </row>
    <row r="141" spans="1:7" ht="12.75">
      <c r="A141" s="30"/>
      <c r="B141" s="91">
        <v>649</v>
      </c>
      <c r="C141" s="141" t="s">
        <v>126</v>
      </c>
      <c r="D141" s="199"/>
      <c r="E141" s="199"/>
      <c r="F141" s="199"/>
      <c r="G141" s="31"/>
    </row>
    <row r="142" spans="1:7" s="220" customFormat="1" ht="12.75">
      <c r="A142" s="30"/>
      <c r="B142" s="143"/>
      <c r="C142" s="144"/>
      <c r="D142" s="145"/>
      <c r="E142" s="144"/>
      <c r="F142" s="144"/>
      <c r="G142" s="31"/>
    </row>
    <row r="143" spans="1:7" ht="12.75">
      <c r="A143" s="30"/>
      <c r="B143" s="137"/>
      <c r="C143" s="138" t="s">
        <v>16</v>
      </c>
      <c r="D143" s="70">
        <f>SUM(D122:D141)</f>
        <v>0</v>
      </c>
      <c r="E143" s="70">
        <f>SUM(E122:E141)</f>
        <v>0</v>
      </c>
      <c r="F143" s="70">
        <f>SUM(F122:F141)</f>
        <v>0</v>
      </c>
      <c r="G143" s="31"/>
    </row>
    <row r="144" spans="1:7" s="220" customFormat="1" ht="12.75">
      <c r="A144" s="30"/>
      <c r="B144" s="137"/>
      <c r="C144" s="132"/>
      <c r="D144" s="139"/>
      <c r="E144" s="139"/>
      <c r="F144" s="139"/>
      <c r="G144" s="31"/>
    </row>
    <row r="145" spans="1:7" s="220" customFormat="1" ht="12.75">
      <c r="A145" s="30"/>
      <c r="B145" s="137"/>
      <c r="C145" s="132"/>
      <c r="D145" s="139"/>
      <c r="E145" s="139"/>
      <c r="F145" s="139"/>
      <c r="G145" s="31"/>
    </row>
    <row r="146" spans="1:7" ht="12.75">
      <c r="A146" s="30"/>
      <c r="B146" s="126"/>
      <c r="C146" s="146" t="s">
        <v>188</v>
      </c>
      <c r="D146" s="491" t="str">
        <f>IF('Page de garde'!$D$4="","Réel N-2","Réel "&amp;('Page de garde'!$D$4-2))</f>
        <v>Réel N-2</v>
      </c>
      <c r="E146" s="491" t="str">
        <f>IF('Page de garde'!$D$4="","Anticipé ou réel N-1 (1)","Anticipé ou réel "&amp;('Page de garde'!$D$4-1)&amp;" (1) ")</f>
        <v>Anticipé ou réel N-1 (1)</v>
      </c>
      <c r="F146" s="491" t="str">
        <f>IF('Page de garde'!$D$4="","Exercice N","Exercice "&amp;'Page de garde'!$D$4)</f>
        <v>Exercice N</v>
      </c>
      <c r="G146" s="31"/>
    </row>
    <row r="147" spans="1:7" ht="12.75">
      <c r="A147" s="30"/>
      <c r="B147" s="126"/>
      <c r="C147" s="127"/>
      <c r="D147" s="491"/>
      <c r="E147" s="491"/>
      <c r="F147" s="491"/>
      <c r="G147" s="31"/>
    </row>
    <row r="148" spans="1:7" ht="12.75">
      <c r="A148" s="30"/>
      <c r="B148" s="126"/>
      <c r="C148" s="136"/>
      <c r="D148" s="43"/>
      <c r="E148" s="43"/>
      <c r="F148" s="43"/>
      <c r="G148" s="31"/>
    </row>
    <row r="149" spans="1:7" ht="12.75">
      <c r="A149" s="30"/>
      <c r="B149" s="147">
        <v>76</v>
      </c>
      <c r="C149" s="141" t="s">
        <v>54</v>
      </c>
      <c r="D149" s="199"/>
      <c r="E149" s="199"/>
      <c r="F149" s="199"/>
      <c r="G149" s="31"/>
    </row>
    <row r="150" spans="1:7" ht="12.75">
      <c r="A150" s="30"/>
      <c r="B150" s="147"/>
      <c r="C150" s="144"/>
      <c r="D150" s="145"/>
      <c r="E150" s="145"/>
      <c r="F150" s="145"/>
      <c r="G150" s="31"/>
    </row>
    <row r="151" spans="1:7" ht="12.75">
      <c r="A151" s="30"/>
      <c r="B151" s="148" t="s">
        <v>55</v>
      </c>
      <c r="C151" s="149"/>
      <c r="D151" s="150"/>
      <c r="E151" s="151"/>
      <c r="F151" s="151"/>
      <c r="G151" s="31"/>
    </row>
    <row r="152" spans="1:7" ht="12.75">
      <c r="A152" s="30"/>
      <c r="B152" s="152">
        <v>771</v>
      </c>
      <c r="C152" s="153" t="s">
        <v>56</v>
      </c>
      <c r="D152" s="199"/>
      <c r="E152" s="199"/>
      <c r="F152" s="199"/>
      <c r="G152" s="31"/>
    </row>
    <row r="153" spans="1:7" ht="12.75">
      <c r="A153" s="30"/>
      <c r="B153" s="91">
        <v>772</v>
      </c>
      <c r="C153" s="153" t="s">
        <v>128</v>
      </c>
      <c r="D153" s="199"/>
      <c r="E153" s="199"/>
      <c r="F153" s="199"/>
      <c r="G153" s="31"/>
    </row>
    <row r="154" spans="1:7" ht="12.75">
      <c r="A154" s="30"/>
      <c r="B154" s="152">
        <v>773</v>
      </c>
      <c r="C154" s="109" t="s">
        <v>129</v>
      </c>
      <c r="D154" s="199"/>
      <c r="E154" s="199"/>
      <c r="F154" s="199"/>
      <c r="G154" s="31"/>
    </row>
    <row r="155" spans="1:7" ht="12.75">
      <c r="A155" s="30"/>
      <c r="B155" s="152">
        <v>775</v>
      </c>
      <c r="C155" s="153" t="s">
        <v>232</v>
      </c>
      <c r="D155" s="199"/>
      <c r="E155" s="199"/>
      <c r="F155" s="199"/>
      <c r="G155" s="31"/>
    </row>
    <row r="156" spans="1:7" ht="12.75">
      <c r="A156" s="30"/>
      <c r="B156" s="152">
        <v>777</v>
      </c>
      <c r="C156" s="153" t="s">
        <v>233</v>
      </c>
      <c r="D156" s="199"/>
      <c r="E156" s="199"/>
      <c r="F156" s="199"/>
      <c r="G156" s="31"/>
    </row>
    <row r="157" spans="1:7" ht="12.75">
      <c r="A157" s="30"/>
      <c r="B157" s="152">
        <v>778</v>
      </c>
      <c r="C157" s="153" t="s">
        <v>57</v>
      </c>
      <c r="D157" s="199"/>
      <c r="E157" s="199"/>
      <c r="F157" s="199"/>
      <c r="G157" s="31"/>
    </row>
    <row r="158" spans="1:7" ht="12.75">
      <c r="A158" s="30"/>
      <c r="B158" s="154"/>
      <c r="C158" s="155"/>
      <c r="D158" s="156"/>
      <c r="E158" s="155"/>
      <c r="F158" s="155"/>
      <c r="G158" s="31"/>
    </row>
    <row r="159" spans="1:7" ht="12.75">
      <c r="A159" s="30"/>
      <c r="B159" s="148" t="s">
        <v>58</v>
      </c>
      <c r="C159" s="151"/>
      <c r="D159" s="150"/>
      <c r="E159" s="151"/>
      <c r="F159" s="151"/>
      <c r="G159" s="31"/>
    </row>
    <row r="160" spans="1:7" ht="12.75">
      <c r="A160" s="30"/>
      <c r="B160" s="152">
        <v>7815</v>
      </c>
      <c r="C160" s="109" t="s">
        <v>130</v>
      </c>
      <c r="D160" s="199"/>
      <c r="E160" s="199"/>
      <c r="F160" s="199"/>
      <c r="G160" s="31"/>
    </row>
    <row r="161" spans="1:7" ht="12.75">
      <c r="A161" s="30"/>
      <c r="B161" s="152">
        <v>7816</v>
      </c>
      <c r="C161" s="109" t="s">
        <v>92</v>
      </c>
      <c r="D161" s="199"/>
      <c r="E161" s="199"/>
      <c r="F161" s="199"/>
      <c r="G161" s="31"/>
    </row>
    <row r="162" spans="1:7" ht="12.75">
      <c r="A162" s="30"/>
      <c r="B162" s="152">
        <v>7817</v>
      </c>
      <c r="C162" s="109" t="s">
        <v>91</v>
      </c>
      <c r="D162" s="199"/>
      <c r="E162" s="199"/>
      <c r="F162" s="199"/>
      <c r="G162" s="31"/>
    </row>
    <row r="163" spans="1:7" ht="12.75">
      <c r="A163" s="30"/>
      <c r="B163" s="152">
        <v>786</v>
      </c>
      <c r="C163" s="109" t="s">
        <v>59</v>
      </c>
      <c r="D163" s="199"/>
      <c r="E163" s="199"/>
      <c r="F163" s="199"/>
      <c r="G163" s="31"/>
    </row>
    <row r="164" spans="1:7" ht="12.75">
      <c r="A164" s="30"/>
      <c r="B164" s="152">
        <v>787</v>
      </c>
      <c r="C164" s="109" t="s">
        <v>60</v>
      </c>
      <c r="D164" s="199"/>
      <c r="E164" s="199"/>
      <c r="F164" s="199"/>
      <c r="G164" s="31"/>
    </row>
    <row r="165" spans="1:7" ht="12.75">
      <c r="A165" s="30"/>
      <c r="B165" s="157">
        <v>78742</v>
      </c>
      <c r="C165" s="116" t="s">
        <v>90</v>
      </c>
      <c r="D165" s="227"/>
      <c r="E165" s="227"/>
      <c r="F165" s="227"/>
      <c r="G165" s="31"/>
    </row>
    <row r="166" spans="1:7" ht="12.75">
      <c r="A166" s="30"/>
      <c r="B166" s="152">
        <v>79</v>
      </c>
      <c r="C166" s="153" t="s">
        <v>61</v>
      </c>
      <c r="D166" s="199"/>
      <c r="E166" s="199"/>
      <c r="F166" s="199"/>
      <c r="G166" s="31"/>
    </row>
    <row r="167" spans="1:7" ht="12.75">
      <c r="A167" s="30"/>
      <c r="B167" s="154"/>
      <c r="C167" s="155"/>
      <c r="D167" s="155"/>
      <c r="E167" s="155"/>
      <c r="F167" s="155"/>
      <c r="G167" s="31"/>
    </row>
    <row r="168" spans="1:7" ht="12.75">
      <c r="A168" s="30"/>
      <c r="B168" s="158"/>
      <c r="C168" s="159" t="s">
        <v>40</v>
      </c>
      <c r="D168" s="70">
        <f>SUM(D149,D152:D157,D160:D164,D166)</f>
        <v>0</v>
      </c>
      <c r="E168" s="70">
        <f>SUM(E149,E152:E157,E160:E164,E166)</f>
        <v>0</v>
      </c>
      <c r="F168" s="70">
        <f>SUM(F149,F152:F157,F160:F164,F166)</f>
        <v>0</v>
      </c>
      <c r="G168" s="31"/>
    </row>
    <row r="169" spans="1:7" ht="12.75">
      <c r="A169" s="30"/>
      <c r="B169" s="154"/>
      <c r="C169" s="160"/>
      <c r="D169" s="155"/>
      <c r="E169" s="155"/>
      <c r="F169" s="155"/>
      <c r="G169" s="31"/>
    </row>
    <row r="170" spans="1:7" s="221" customFormat="1" ht="12.75">
      <c r="A170" s="161"/>
      <c r="B170" s="154"/>
      <c r="C170" s="153" t="s">
        <v>88</v>
      </c>
      <c r="D170" s="162">
        <f>D116+D143+D168</f>
        <v>0</v>
      </c>
      <c r="E170" s="162">
        <f>E116+E143+E168</f>
        <v>0</v>
      </c>
      <c r="F170" s="162">
        <f>F116+F143+F168</f>
        <v>0</v>
      </c>
      <c r="G170" s="163"/>
    </row>
    <row r="171" spans="1:7" ht="12.75">
      <c r="A171" s="30"/>
      <c r="B171" s="152"/>
      <c r="C171" s="155"/>
      <c r="D171" s="155"/>
      <c r="E171" s="155"/>
      <c r="F171" s="155"/>
      <c r="G171" s="31"/>
    </row>
    <row r="172" spans="1:7" ht="12.75">
      <c r="A172" s="30"/>
      <c r="B172" s="91"/>
      <c r="C172" s="118" t="s">
        <v>63</v>
      </c>
      <c r="D172" s="375">
        <f>+IF(D170&lt;D92,D92-D170,0)</f>
        <v>0</v>
      </c>
      <c r="E172" s="375">
        <f>+IF(E170&lt;E92,E92-E170,0)</f>
        <v>0</v>
      </c>
      <c r="F172" s="375">
        <f>+IF(F170&lt;F92,F92-F170,0)</f>
        <v>0</v>
      </c>
      <c r="G172" s="31"/>
    </row>
    <row r="173" spans="1:7" ht="12.75">
      <c r="A173" s="30"/>
      <c r="B173" s="91"/>
      <c r="C173" s="92"/>
      <c r="D173" s="33"/>
      <c r="E173" s="33"/>
      <c r="F173" s="33"/>
      <c r="G173" s="31"/>
    </row>
    <row r="174" spans="1:7" ht="12.75">
      <c r="A174" s="30"/>
      <c r="B174" s="91"/>
      <c r="C174" s="105" t="s">
        <v>175</v>
      </c>
      <c r="D174" s="162">
        <f>D170+D172</f>
        <v>0</v>
      </c>
      <c r="E174" s="124">
        <f>E170+E172</f>
        <v>0</v>
      </c>
      <c r="F174" s="124">
        <f>F170+F172</f>
        <v>0</v>
      </c>
      <c r="G174" s="31"/>
    </row>
    <row r="175" spans="1:7" ht="12.75">
      <c r="A175" s="30"/>
      <c r="B175" s="91"/>
      <c r="C175" s="33"/>
      <c r="D175" s="33"/>
      <c r="E175" s="33"/>
      <c r="F175" s="33"/>
      <c r="G175" s="31"/>
    </row>
    <row r="176" spans="1:7" ht="12.75">
      <c r="A176" s="30"/>
      <c r="B176" s="91"/>
      <c r="C176" s="256" t="s">
        <v>253</v>
      </c>
      <c r="D176" s="199"/>
      <c r="E176" s="199"/>
      <c r="F176" s="199"/>
      <c r="G176" s="31"/>
    </row>
    <row r="177" spans="1:7" ht="12.75">
      <c r="A177" s="30"/>
      <c r="B177" s="91"/>
      <c r="C177" s="256" t="s">
        <v>254</v>
      </c>
      <c r="D177" s="199"/>
      <c r="E177" s="199"/>
      <c r="F177" s="199"/>
      <c r="G177" s="31"/>
    </row>
    <row r="178" spans="1:7" ht="13.5" thickBot="1">
      <c r="A178" s="164"/>
      <c r="B178" s="165"/>
      <c r="C178" s="166"/>
      <c r="D178" s="167"/>
      <c r="E178" s="167"/>
      <c r="F178" s="167"/>
      <c r="G178" s="168"/>
    </row>
  </sheetData>
  <sheetProtection password="EAD6" sheet="1" objects="1" scenarios="1"/>
  <mergeCells count="26">
    <mergeCell ref="C119:C120"/>
    <mergeCell ref="D119:D120"/>
    <mergeCell ref="E119:E120"/>
    <mergeCell ref="F119:F120"/>
    <mergeCell ref="D146:D147"/>
    <mergeCell ref="E146:E147"/>
    <mergeCell ref="F146:F147"/>
    <mergeCell ref="B3:C3"/>
    <mergeCell ref="D3:F3"/>
    <mergeCell ref="D48:D49"/>
    <mergeCell ref="E48:E49"/>
    <mergeCell ref="F48:F49"/>
    <mergeCell ref="D101:D102"/>
    <mergeCell ref="E101:E102"/>
    <mergeCell ref="F101:F102"/>
    <mergeCell ref="B98:F98"/>
    <mergeCell ref="B1:F1"/>
    <mergeCell ref="D8:D9"/>
    <mergeCell ref="E8:E9"/>
    <mergeCell ref="F8:F9"/>
    <mergeCell ref="D33:D34"/>
    <mergeCell ref="E33:E34"/>
    <mergeCell ref="F33:F34"/>
    <mergeCell ref="B5:F5"/>
    <mergeCell ref="B2:C2"/>
    <mergeCell ref="D2:F2"/>
  </mergeCells>
  <dataValidations count="2">
    <dataValidation type="decimal" operator="greaterThanOrEqual" allowBlank="1" showInputMessage="1" showErrorMessage="1" error="Veuillez saisir un nombre." sqref="D172:F172 D94:F94">
      <formula1>0</formula1>
    </dataValidation>
    <dataValidation type="decimal" allowBlank="1" showInputMessage="1" showErrorMessage="1" error="Veuillez saisir un nombre." sqref="D11:F88 D104:F114 D122:F141 D149:F149 D152:F157 D160:F166 D176:F177">
      <formula1>-10000000000000000</formula1>
      <formula2>100000000000000000</formula2>
    </dataValidation>
  </dataValidations>
  <printOptions/>
  <pageMargins left="0.1968503937007874" right="0.1968503937007874" top="0.1968503937007874" bottom="0.1968503937007874" header="0.31496062992125984" footer="0.31496062992125984"/>
  <pageSetup horizontalDpi="600" verticalDpi="600" orientation="landscape" paperSize="9" r:id="rId2"/>
  <rowBreaks count="3" manualBreakCount="3">
    <brk id="47" max="255" man="1"/>
    <brk id="100" max="255" man="1"/>
    <brk id="145" max="255" man="1"/>
  </rowBreaks>
  <drawing r:id="rId1"/>
</worksheet>
</file>

<file path=xl/worksheets/sheet9.xml><?xml version="1.0" encoding="utf-8"?>
<worksheet xmlns="http://schemas.openxmlformats.org/spreadsheetml/2006/main" xmlns:r="http://schemas.openxmlformats.org/officeDocument/2006/relationships">
  <sheetPr codeName="Feuil9">
    <tabColor rgb="FF00B050"/>
  </sheetPr>
  <dimension ref="A1:G178"/>
  <sheetViews>
    <sheetView showGridLines="0" zoomScale="85" zoomScaleNormal="85" zoomScalePageLayoutView="0" workbookViewId="0" topLeftCell="A1">
      <selection activeCell="B2" sqref="B2:C2"/>
    </sheetView>
  </sheetViews>
  <sheetFormatPr defaultColWidth="11.421875" defaultRowHeight="15"/>
  <cols>
    <col min="1" max="1" width="2.7109375" style="202" customWidth="1"/>
    <col min="2" max="2" width="16.28125" style="222" customWidth="1"/>
    <col min="3" max="3" width="81.8515625" style="223" customWidth="1"/>
    <col min="4" max="6" width="15.7109375" style="202" customWidth="1"/>
    <col min="7" max="7" width="2.7109375" style="224" customWidth="1"/>
    <col min="8" max="242" width="11.421875" style="202" customWidth="1"/>
    <col min="243" max="243" width="12.57421875" style="202" customWidth="1"/>
    <col min="244" max="244" width="1.1484375" style="202" customWidth="1"/>
    <col min="245" max="245" width="95.421875" style="202" customWidth="1"/>
    <col min="246" max="252" width="12.57421875" style="202" customWidth="1"/>
    <col min="253" max="16384" width="11.421875" style="202" customWidth="1"/>
  </cols>
  <sheetData>
    <row r="1" spans="1:7" s="201" customFormat="1" ht="12.75">
      <c r="A1" s="28"/>
      <c r="B1" s="490"/>
      <c r="C1" s="490"/>
      <c r="D1" s="490"/>
      <c r="E1" s="490"/>
      <c r="F1" s="490"/>
      <c r="G1" s="29"/>
    </row>
    <row r="2" spans="1:7" ht="25.5" customHeight="1">
      <c r="A2" s="30"/>
      <c r="B2" s="497" t="s">
        <v>246</v>
      </c>
      <c r="C2" s="497"/>
      <c r="D2" s="498"/>
      <c r="E2" s="498"/>
      <c r="F2" s="498"/>
      <c r="G2" s="31"/>
    </row>
    <row r="3" spans="1:7" ht="25.5" customHeight="1">
      <c r="A3" s="30"/>
      <c r="B3" s="500" t="s">
        <v>247</v>
      </c>
      <c r="C3" s="501"/>
      <c r="D3" s="502"/>
      <c r="E3" s="503"/>
      <c r="F3" s="504"/>
      <c r="G3" s="31"/>
    </row>
    <row r="4" spans="1:7" ht="25.5" customHeight="1">
      <c r="A4" s="30"/>
      <c r="B4" s="497" t="s">
        <v>269</v>
      </c>
      <c r="C4" s="497"/>
      <c r="D4" s="499"/>
      <c r="E4" s="499"/>
      <c r="F4" s="499"/>
      <c r="G4" s="31"/>
    </row>
    <row r="5" spans="1:7" ht="12.75">
      <c r="A5" s="30"/>
      <c r="B5" s="32"/>
      <c r="C5" s="33"/>
      <c r="D5" s="34"/>
      <c r="E5" s="34"/>
      <c r="F5" s="34"/>
      <c r="G5" s="31"/>
    </row>
    <row r="6" spans="1:7" ht="38.25" customHeight="1">
      <c r="A6" s="30"/>
      <c r="B6" s="492" t="s">
        <v>295</v>
      </c>
      <c r="C6" s="492"/>
      <c r="D6" s="492"/>
      <c r="E6" s="492"/>
      <c r="F6" s="492"/>
      <c r="G6" s="31"/>
    </row>
    <row r="7" spans="1:7" ht="30" customHeight="1">
      <c r="A7" s="30"/>
      <c r="B7" s="74" t="s">
        <v>228</v>
      </c>
      <c r="C7" s="33"/>
      <c r="D7" s="34"/>
      <c r="E7" s="34"/>
      <c r="F7" s="34"/>
      <c r="G7" s="31"/>
    </row>
    <row r="8" spans="1:7" s="203" customFormat="1" ht="12.75">
      <c r="A8" s="35"/>
      <c r="B8" s="36" t="s">
        <v>296</v>
      </c>
      <c r="C8" s="37"/>
      <c r="D8" s="491" t="str">
        <f>IF('Page de garde'!$D$4="","Réel N-2","Réel "&amp;('Page de garde'!$D$4-2))</f>
        <v>Réel N-2</v>
      </c>
      <c r="E8" s="491" t="str">
        <f>IF('Page de garde'!$D$4="","Anticipé ou réel N-1 (1)","Anticipé ou réel "&amp;('Page de garde'!$D$4-1)&amp;" (1) ")</f>
        <v>Anticipé ou réel N-1 (1)</v>
      </c>
      <c r="F8" s="491" t="str">
        <f>IF('Page de garde'!$D$4="","Exercice N","Exercice "&amp;'Page de garde'!$D$4)</f>
        <v>Exercice N</v>
      </c>
      <c r="G8" s="38"/>
    </row>
    <row r="9" spans="1:7" s="203" customFormat="1" ht="12.75">
      <c r="A9" s="35"/>
      <c r="B9" s="36"/>
      <c r="C9" s="39" t="s">
        <v>185</v>
      </c>
      <c r="D9" s="491"/>
      <c r="E9" s="491"/>
      <c r="F9" s="491"/>
      <c r="G9" s="38"/>
    </row>
    <row r="10" spans="1:7" s="204" customFormat="1" ht="12.75">
      <c r="A10" s="40"/>
      <c r="B10" s="41" t="s">
        <v>1</v>
      </c>
      <c r="C10" s="42"/>
      <c r="D10" s="43"/>
      <c r="E10" s="43"/>
      <c r="F10" s="43"/>
      <c r="G10" s="44"/>
    </row>
    <row r="11" spans="1:7" s="205" customFormat="1" ht="12.75">
      <c r="A11" s="45"/>
      <c r="B11" s="46">
        <v>60</v>
      </c>
      <c r="C11" s="47" t="s">
        <v>65</v>
      </c>
      <c r="D11" s="199"/>
      <c r="E11" s="199"/>
      <c r="F11" s="199"/>
      <c r="G11" s="48"/>
    </row>
    <row r="12" spans="1:7" s="205" customFormat="1" ht="12.75">
      <c r="A12" s="45"/>
      <c r="B12" s="46">
        <v>709</v>
      </c>
      <c r="C12" s="47" t="s">
        <v>3</v>
      </c>
      <c r="D12" s="199"/>
      <c r="E12" s="199"/>
      <c r="F12" s="199"/>
      <c r="G12" s="48"/>
    </row>
    <row r="13" spans="1:7" s="205" customFormat="1" ht="12.75">
      <c r="A13" s="45"/>
      <c r="B13" s="46">
        <v>713</v>
      </c>
      <c r="C13" s="47" t="s">
        <v>4</v>
      </c>
      <c r="D13" s="199"/>
      <c r="E13" s="199"/>
      <c r="F13" s="199"/>
      <c r="G13" s="48"/>
    </row>
    <row r="14" spans="1:7" s="205" customFormat="1" ht="12.75">
      <c r="A14" s="45"/>
      <c r="B14" s="46"/>
      <c r="C14" s="49"/>
      <c r="D14" s="50"/>
      <c r="E14" s="50"/>
      <c r="F14" s="50"/>
      <c r="G14" s="48"/>
    </row>
    <row r="15" spans="1:7" s="206" customFormat="1" ht="12.75">
      <c r="A15" s="45"/>
      <c r="B15" s="41" t="s">
        <v>5</v>
      </c>
      <c r="C15" s="49"/>
      <c r="D15" s="50"/>
      <c r="E15" s="50"/>
      <c r="F15" s="50"/>
      <c r="G15" s="48"/>
    </row>
    <row r="16" spans="1:7" s="207" customFormat="1" ht="12.75">
      <c r="A16" s="51"/>
      <c r="B16" s="52">
        <v>6111</v>
      </c>
      <c r="C16" s="47" t="s">
        <v>270</v>
      </c>
      <c r="D16" s="199"/>
      <c r="E16" s="199"/>
      <c r="F16" s="199"/>
      <c r="G16" s="44"/>
    </row>
    <row r="17" spans="1:7" s="208" customFormat="1" ht="12.75">
      <c r="A17" s="51"/>
      <c r="B17" s="52">
        <v>6112</v>
      </c>
      <c r="C17" s="47" t="s">
        <v>271</v>
      </c>
      <c r="D17" s="199"/>
      <c r="E17" s="199"/>
      <c r="F17" s="199"/>
      <c r="G17" s="44"/>
    </row>
    <row r="18" spans="1:7" s="206" customFormat="1" ht="12.75">
      <c r="A18" s="45"/>
      <c r="B18" s="53" t="s">
        <v>2</v>
      </c>
      <c r="C18" s="49" t="s">
        <v>2</v>
      </c>
      <c r="D18" s="50"/>
      <c r="E18" s="50"/>
      <c r="F18" s="50"/>
      <c r="G18" s="48"/>
    </row>
    <row r="19" spans="1:7" s="209" customFormat="1" ht="12.75">
      <c r="A19" s="54"/>
      <c r="B19" s="55" t="s">
        <v>105</v>
      </c>
      <c r="C19" s="56"/>
      <c r="D19" s="57"/>
      <c r="E19" s="57"/>
      <c r="F19" s="57"/>
      <c r="G19" s="58"/>
    </row>
    <row r="20" spans="1:7" s="210" customFormat="1" ht="12.75">
      <c r="A20" s="54"/>
      <c r="B20" s="59">
        <v>624</v>
      </c>
      <c r="C20" s="60" t="s">
        <v>106</v>
      </c>
      <c r="D20" s="199"/>
      <c r="E20" s="199"/>
      <c r="F20" s="199"/>
      <c r="G20" s="58"/>
    </row>
    <row r="21" spans="1:7" s="229" customFormat="1" ht="12.75">
      <c r="A21" s="226"/>
      <c r="B21" s="67">
        <v>6245</v>
      </c>
      <c r="C21" s="61" t="s">
        <v>107</v>
      </c>
      <c r="D21" s="227"/>
      <c r="E21" s="227"/>
      <c r="F21" s="227"/>
      <c r="G21" s="228"/>
    </row>
    <row r="22" spans="1:7" s="210" customFormat="1" ht="12.75">
      <c r="A22" s="54"/>
      <c r="B22" s="59">
        <v>625</v>
      </c>
      <c r="C22" s="60" t="s">
        <v>108</v>
      </c>
      <c r="D22" s="199"/>
      <c r="E22" s="199"/>
      <c r="F22" s="199"/>
      <c r="G22" s="58"/>
    </row>
    <row r="23" spans="1:7" s="210" customFormat="1" ht="12.75">
      <c r="A23" s="54"/>
      <c r="B23" s="59">
        <v>626</v>
      </c>
      <c r="C23" s="60" t="s">
        <v>109</v>
      </c>
      <c r="D23" s="199"/>
      <c r="E23" s="199"/>
      <c r="F23" s="199"/>
      <c r="G23" s="58"/>
    </row>
    <row r="24" spans="1:7" s="210" customFormat="1" ht="12.75">
      <c r="A24" s="54"/>
      <c r="B24" s="59">
        <v>628</v>
      </c>
      <c r="C24" s="60" t="s">
        <v>110</v>
      </c>
      <c r="D24" s="199"/>
      <c r="E24" s="199"/>
      <c r="F24" s="199"/>
      <c r="G24" s="58"/>
    </row>
    <row r="25" spans="1:7" s="210" customFormat="1" ht="12.75">
      <c r="A25" s="54"/>
      <c r="B25" s="59">
        <v>6281</v>
      </c>
      <c r="C25" s="61" t="s">
        <v>111</v>
      </c>
      <c r="D25" s="199"/>
      <c r="E25" s="199"/>
      <c r="F25" s="199"/>
      <c r="G25" s="58"/>
    </row>
    <row r="26" spans="1:7" s="210" customFormat="1" ht="12.75">
      <c r="A26" s="54"/>
      <c r="B26" s="59">
        <v>6282</v>
      </c>
      <c r="C26" s="61" t="s">
        <v>112</v>
      </c>
      <c r="D26" s="199"/>
      <c r="E26" s="199"/>
      <c r="F26" s="199"/>
      <c r="G26" s="58"/>
    </row>
    <row r="27" spans="1:7" s="210" customFormat="1" ht="12.75">
      <c r="A27" s="54"/>
      <c r="B27" s="59">
        <v>6283</v>
      </c>
      <c r="C27" s="61" t="s">
        <v>113</v>
      </c>
      <c r="D27" s="199"/>
      <c r="E27" s="199"/>
      <c r="F27" s="199"/>
      <c r="G27" s="58"/>
    </row>
    <row r="28" spans="1:7" s="210" customFormat="1" ht="12.75">
      <c r="A28" s="54"/>
      <c r="B28" s="59">
        <v>6284</v>
      </c>
      <c r="C28" s="61" t="s">
        <v>114</v>
      </c>
      <c r="D28" s="199"/>
      <c r="E28" s="199"/>
      <c r="F28" s="199"/>
      <c r="G28" s="58"/>
    </row>
    <row r="29" spans="1:7" s="210" customFormat="1" ht="12.75">
      <c r="A29" s="54"/>
      <c r="B29" s="59">
        <v>6286</v>
      </c>
      <c r="C29" s="61" t="s">
        <v>116</v>
      </c>
      <c r="D29" s="199"/>
      <c r="E29" s="199"/>
      <c r="F29" s="199"/>
      <c r="G29" s="58"/>
    </row>
    <row r="30" spans="1:7" s="201" customFormat="1" ht="12.75">
      <c r="A30" s="62"/>
      <c r="B30" s="63"/>
      <c r="C30" s="64"/>
      <c r="D30" s="65"/>
      <c r="E30" s="65"/>
      <c r="F30" s="65"/>
      <c r="G30" s="66"/>
    </row>
    <row r="31" spans="1:7" s="210" customFormat="1" ht="12.75">
      <c r="A31" s="54"/>
      <c r="B31" s="67"/>
      <c r="C31" s="68" t="s">
        <v>6</v>
      </c>
      <c r="D31" s="69">
        <f>SUM(D11:D13,D16:D17,D20,D22:D24)</f>
        <v>0</v>
      </c>
      <c r="E31" s="69">
        <f>SUM(E11:E13,E16:E17,E20,E22:E24)</f>
        <v>0</v>
      </c>
      <c r="F31" s="70">
        <f>SUM(F11:F13,F16:F17,F20,F22:F24)</f>
        <v>0</v>
      </c>
      <c r="G31" s="58"/>
    </row>
    <row r="32" spans="1:7" s="210" customFormat="1" ht="12.75">
      <c r="A32" s="54"/>
      <c r="B32" s="67"/>
      <c r="C32" s="71"/>
      <c r="D32" s="72"/>
      <c r="E32" s="72"/>
      <c r="F32" s="72"/>
      <c r="G32" s="58"/>
    </row>
    <row r="33" spans="1:7" s="211" customFormat="1" ht="12.75">
      <c r="A33" s="73"/>
      <c r="B33" s="74"/>
      <c r="C33" s="75" t="s">
        <v>291</v>
      </c>
      <c r="D33" s="491" t="str">
        <f>IF('Page de garde'!$D$4="","Réel N-2","Réel "&amp;('Page de garde'!$D$4-2))</f>
        <v>Réel N-2</v>
      </c>
      <c r="E33" s="491" t="str">
        <f>IF('Page de garde'!$D$4="","Anticipé ou réel N-1 (1)","Anticipé ou réel "&amp;('Page de garde'!$D$4-1)&amp;" (1) ")</f>
        <v>Anticipé ou réel N-1 (1)</v>
      </c>
      <c r="F33" s="491" t="str">
        <f>IF('Page de garde'!$D$4="","Exercice N","Exercice "&amp;'Page de garde'!$D$4)</f>
        <v>Exercice N</v>
      </c>
      <c r="G33" s="76"/>
    </row>
    <row r="34" spans="1:7" s="212" customFormat="1" ht="12.75">
      <c r="A34" s="73"/>
      <c r="B34" s="77"/>
      <c r="C34" s="78"/>
      <c r="D34" s="491"/>
      <c r="E34" s="491"/>
      <c r="F34" s="491"/>
      <c r="G34" s="76"/>
    </row>
    <row r="35" spans="1:7" s="201" customFormat="1" ht="12.75">
      <c r="A35" s="62"/>
      <c r="B35" s="79"/>
      <c r="C35" s="80"/>
      <c r="D35" s="81"/>
      <c r="E35" s="81"/>
      <c r="F35" s="81"/>
      <c r="G35" s="66"/>
    </row>
    <row r="36" spans="1:7" s="201" customFormat="1" ht="12.75">
      <c r="A36" s="62"/>
      <c r="B36" s="79">
        <v>621</v>
      </c>
      <c r="C36" s="82" t="s">
        <v>7</v>
      </c>
      <c r="D36" s="199"/>
      <c r="E36" s="199"/>
      <c r="F36" s="199"/>
      <c r="G36" s="66"/>
    </row>
    <row r="37" spans="1:7" s="201" customFormat="1" ht="12.75">
      <c r="A37" s="62"/>
      <c r="B37" s="79">
        <v>622</v>
      </c>
      <c r="C37" s="82" t="s">
        <v>8</v>
      </c>
      <c r="D37" s="199"/>
      <c r="E37" s="199"/>
      <c r="F37" s="199"/>
      <c r="G37" s="66"/>
    </row>
    <row r="38" spans="1:7" s="201" customFormat="1" ht="12.75">
      <c r="A38" s="62"/>
      <c r="B38" s="79">
        <v>631</v>
      </c>
      <c r="C38" s="82" t="s">
        <v>9</v>
      </c>
      <c r="D38" s="199"/>
      <c r="E38" s="199"/>
      <c r="F38" s="199"/>
      <c r="G38" s="66"/>
    </row>
    <row r="39" spans="1:7" s="201" customFormat="1" ht="12.75">
      <c r="A39" s="62"/>
      <c r="B39" s="79">
        <v>633</v>
      </c>
      <c r="C39" s="82" t="s">
        <v>10</v>
      </c>
      <c r="D39" s="199"/>
      <c r="E39" s="199"/>
      <c r="F39" s="199"/>
      <c r="G39" s="66"/>
    </row>
    <row r="40" spans="1:7" s="201" customFormat="1" ht="12.75">
      <c r="A40" s="62"/>
      <c r="B40" s="79">
        <v>641</v>
      </c>
      <c r="C40" s="82" t="s">
        <v>11</v>
      </c>
      <c r="D40" s="199"/>
      <c r="E40" s="199"/>
      <c r="F40" s="199"/>
      <c r="G40" s="66"/>
    </row>
    <row r="41" spans="1:7" s="201" customFormat="1" ht="12.75">
      <c r="A41" s="62"/>
      <c r="B41" s="79">
        <v>642</v>
      </c>
      <c r="C41" s="82" t="s">
        <v>12</v>
      </c>
      <c r="D41" s="199"/>
      <c r="E41" s="199"/>
      <c r="F41" s="199"/>
      <c r="G41" s="66"/>
    </row>
    <row r="42" spans="1:7" s="213" customFormat="1" ht="12.75">
      <c r="A42" s="83"/>
      <c r="B42" s="84">
        <v>645</v>
      </c>
      <c r="C42" s="82" t="s">
        <v>13</v>
      </c>
      <c r="D42" s="199"/>
      <c r="E42" s="199"/>
      <c r="F42" s="199"/>
      <c r="G42" s="85"/>
    </row>
    <row r="43" spans="1:7" s="201" customFormat="1" ht="12.75">
      <c r="A43" s="62"/>
      <c r="B43" s="79">
        <v>647</v>
      </c>
      <c r="C43" s="82" t="s">
        <v>14</v>
      </c>
      <c r="D43" s="199"/>
      <c r="E43" s="199"/>
      <c r="F43" s="199"/>
      <c r="G43" s="66"/>
    </row>
    <row r="44" spans="1:7" s="201" customFormat="1" ht="12.75">
      <c r="A44" s="62"/>
      <c r="B44" s="79">
        <v>648</v>
      </c>
      <c r="C44" s="82" t="s">
        <v>15</v>
      </c>
      <c r="D44" s="199"/>
      <c r="E44" s="199"/>
      <c r="F44" s="199"/>
      <c r="G44" s="66"/>
    </row>
    <row r="45" spans="1:7" s="214" customFormat="1" ht="12.75">
      <c r="A45" s="62"/>
      <c r="B45" s="63"/>
      <c r="C45" s="86"/>
      <c r="D45" s="87"/>
      <c r="E45" s="87"/>
      <c r="F45" s="87"/>
      <c r="G45" s="66"/>
    </row>
    <row r="46" spans="1:7" s="201" customFormat="1" ht="12.75">
      <c r="A46" s="62"/>
      <c r="B46" s="63"/>
      <c r="C46" s="88" t="s">
        <v>16</v>
      </c>
      <c r="D46" s="89">
        <f>SUM(D36:D44)</f>
        <v>0</v>
      </c>
      <c r="E46" s="89">
        <f>SUM(E36:E44)</f>
        <v>0</v>
      </c>
      <c r="F46" s="70">
        <f>SUM(F36:F44)</f>
        <v>0</v>
      </c>
      <c r="G46" s="66"/>
    </row>
    <row r="47" spans="1:7" s="214" customFormat="1" ht="24" customHeight="1">
      <c r="A47" s="62"/>
      <c r="B47" s="225" t="s">
        <v>236</v>
      </c>
      <c r="C47" s="90"/>
      <c r="D47" s="65"/>
      <c r="E47" s="65"/>
      <c r="F47" s="65"/>
      <c r="G47" s="66"/>
    </row>
    <row r="48" spans="1:7" ht="12.75">
      <c r="A48" s="30"/>
      <c r="B48" s="91"/>
      <c r="C48" s="264" t="s">
        <v>292</v>
      </c>
      <c r="D48" s="491" t="str">
        <f>IF('Page de garde'!$D$4="","Réel N-2","Réel "&amp;('Page de garde'!$D$4-2))</f>
        <v>Réel N-2</v>
      </c>
      <c r="E48" s="491" t="str">
        <f>IF('Page de garde'!$D$4="","Anticipé ou réel N-1 (1)","Anticipé ou réel "&amp;('Page de garde'!$D$4-1)&amp;" (1) ")</f>
        <v>Anticipé ou réel N-1 (1)</v>
      </c>
      <c r="F48" s="491" t="str">
        <f>IF('Page de garde'!$D$4="","Exercice N","Exercice "&amp;'Page de garde'!$D$4)</f>
        <v>Exercice N</v>
      </c>
      <c r="G48" s="31"/>
    </row>
    <row r="49" spans="1:7" ht="12.75">
      <c r="A49" s="30"/>
      <c r="B49" s="36"/>
      <c r="C49" s="92"/>
      <c r="D49" s="491"/>
      <c r="E49" s="491"/>
      <c r="F49" s="491"/>
      <c r="G49" s="31"/>
    </row>
    <row r="50" spans="1:7" ht="12.75">
      <c r="A50" s="30"/>
      <c r="B50" s="91"/>
      <c r="C50" s="92"/>
      <c r="D50" s="93"/>
      <c r="E50" s="93"/>
      <c r="F50" s="93"/>
      <c r="G50" s="31"/>
    </row>
    <row r="51" spans="1:7" s="205" customFormat="1" ht="12.75">
      <c r="A51" s="45"/>
      <c r="B51" s="46">
        <v>612</v>
      </c>
      <c r="C51" s="47" t="s">
        <v>17</v>
      </c>
      <c r="D51" s="199"/>
      <c r="E51" s="199"/>
      <c r="F51" s="199"/>
      <c r="G51" s="48"/>
    </row>
    <row r="52" spans="1:7" s="205" customFormat="1" ht="12.75">
      <c r="A52" s="45"/>
      <c r="B52" s="46">
        <v>613</v>
      </c>
      <c r="C52" s="47" t="s">
        <v>66</v>
      </c>
      <c r="D52" s="199"/>
      <c r="E52" s="199"/>
      <c r="F52" s="199"/>
      <c r="G52" s="48"/>
    </row>
    <row r="53" spans="1:7" s="205" customFormat="1" ht="12.75">
      <c r="A53" s="45"/>
      <c r="B53" s="46">
        <v>614</v>
      </c>
      <c r="C53" s="47" t="s">
        <v>18</v>
      </c>
      <c r="D53" s="199"/>
      <c r="E53" s="199"/>
      <c r="F53" s="199"/>
      <c r="G53" s="48"/>
    </row>
    <row r="54" spans="1:7" s="205" customFormat="1" ht="12.75">
      <c r="A54" s="45"/>
      <c r="B54" s="46">
        <v>615</v>
      </c>
      <c r="C54" s="47" t="s">
        <v>67</v>
      </c>
      <c r="D54" s="199"/>
      <c r="E54" s="199"/>
      <c r="F54" s="199"/>
      <c r="G54" s="48"/>
    </row>
    <row r="55" spans="1:7" s="205" customFormat="1" ht="12.75">
      <c r="A55" s="45"/>
      <c r="B55" s="46">
        <v>616</v>
      </c>
      <c r="C55" s="47" t="s">
        <v>19</v>
      </c>
      <c r="D55" s="199"/>
      <c r="E55" s="199"/>
      <c r="F55" s="199"/>
      <c r="G55" s="48"/>
    </row>
    <row r="56" spans="1:7" s="205" customFormat="1" ht="12.75">
      <c r="A56" s="45"/>
      <c r="B56" s="46">
        <v>617</v>
      </c>
      <c r="C56" s="47" t="s">
        <v>20</v>
      </c>
      <c r="D56" s="199"/>
      <c r="E56" s="199"/>
      <c r="F56" s="199"/>
      <c r="G56" s="48"/>
    </row>
    <row r="57" spans="1:7" s="205" customFormat="1" ht="12.75">
      <c r="A57" s="45"/>
      <c r="B57" s="46">
        <v>618</v>
      </c>
      <c r="C57" s="47" t="s">
        <v>21</v>
      </c>
      <c r="D57" s="199"/>
      <c r="E57" s="199"/>
      <c r="F57" s="199"/>
      <c r="G57" s="48"/>
    </row>
    <row r="58" spans="1:7" s="210" customFormat="1" ht="12.75">
      <c r="A58" s="54"/>
      <c r="B58" s="59">
        <v>623</v>
      </c>
      <c r="C58" s="60" t="s">
        <v>22</v>
      </c>
      <c r="D58" s="199"/>
      <c r="E58" s="199"/>
      <c r="F58" s="199"/>
      <c r="G58" s="58"/>
    </row>
    <row r="59" spans="1:7" s="210" customFormat="1" ht="12.75">
      <c r="A59" s="54"/>
      <c r="B59" s="59">
        <v>627</v>
      </c>
      <c r="C59" s="60" t="s">
        <v>23</v>
      </c>
      <c r="D59" s="199"/>
      <c r="E59" s="199"/>
      <c r="F59" s="199"/>
      <c r="G59" s="58"/>
    </row>
    <row r="60" spans="1:7" s="205" customFormat="1" ht="12.75">
      <c r="A60" s="45"/>
      <c r="B60" s="94">
        <v>635</v>
      </c>
      <c r="C60" s="95" t="s">
        <v>340</v>
      </c>
      <c r="D60" s="199"/>
      <c r="E60" s="199"/>
      <c r="F60" s="199"/>
      <c r="G60" s="48"/>
    </row>
    <row r="61" spans="1:7" s="205" customFormat="1" ht="12.75">
      <c r="A61" s="45"/>
      <c r="B61" s="96">
        <v>637</v>
      </c>
      <c r="C61" s="95" t="s">
        <v>341</v>
      </c>
      <c r="D61" s="199"/>
      <c r="E61" s="199"/>
      <c r="F61" s="199"/>
      <c r="G61" s="48"/>
    </row>
    <row r="62" spans="1:7" s="205" customFormat="1" ht="12.75">
      <c r="A62" s="45"/>
      <c r="B62" s="96"/>
      <c r="C62" s="97"/>
      <c r="D62" s="50"/>
      <c r="E62" s="50"/>
      <c r="F62" s="50"/>
      <c r="G62" s="48"/>
    </row>
    <row r="63" spans="1:7" s="205" customFormat="1" ht="12.75">
      <c r="A63" s="45"/>
      <c r="B63" s="55" t="s">
        <v>24</v>
      </c>
      <c r="C63" s="97"/>
      <c r="D63" s="49"/>
      <c r="E63" s="49"/>
      <c r="F63" s="49"/>
      <c r="G63" s="48"/>
    </row>
    <row r="64" spans="1:7" s="205" customFormat="1" ht="12.75" customHeight="1">
      <c r="A64" s="45"/>
      <c r="B64" s="98">
        <v>651</v>
      </c>
      <c r="C64" s="60" t="s">
        <v>115</v>
      </c>
      <c r="D64" s="199"/>
      <c r="E64" s="199"/>
      <c r="F64" s="199"/>
      <c r="G64" s="48"/>
    </row>
    <row r="65" spans="1:7" s="205" customFormat="1" ht="12.75">
      <c r="A65" s="45"/>
      <c r="B65" s="98">
        <v>653</v>
      </c>
      <c r="C65" s="60" t="s">
        <v>230</v>
      </c>
      <c r="D65" s="199"/>
      <c r="E65" s="199"/>
      <c r="F65" s="199"/>
      <c r="G65" s="48"/>
    </row>
    <row r="66" spans="1:7" s="205" customFormat="1" ht="12.75">
      <c r="A66" s="45"/>
      <c r="B66" s="59">
        <v>654</v>
      </c>
      <c r="C66" s="60" t="s">
        <v>25</v>
      </c>
      <c r="D66" s="199"/>
      <c r="E66" s="199"/>
      <c r="F66" s="199"/>
      <c r="G66" s="48"/>
    </row>
    <row r="67" spans="1:7" s="205" customFormat="1" ht="12.75">
      <c r="A67" s="45"/>
      <c r="B67" s="59">
        <v>657</v>
      </c>
      <c r="C67" s="60" t="s">
        <v>26</v>
      </c>
      <c r="D67" s="199"/>
      <c r="E67" s="199"/>
      <c r="F67" s="199"/>
      <c r="G67" s="48"/>
    </row>
    <row r="68" spans="1:7" s="205" customFormat="1" ht="12.75">
      <c r="A68" s="45"/>
      <c r="B68" s="59">
        <v>658</v>
      </c>
      <c r="C68" s="60" t="s">
        <v>27</v>
      </c>
      <c r="D68" s="199"/>
      <c r="E68" s="199"/>
      <c r="F68" s="199"/>
      <c r="G68" s="48"/>
    </row>
    <row r="69" spans="1:7" s="205" customFormat="1" ht="12.75">
      <c r="A69" s="45"/>
      <c r="B69" s="59"/>
      <c r="C69" s="56"/>
      <c r="D69" s="99"/>
      <c r="E69" s="99"/>
      <c r="F69" s="99"/>
      <c r="G69" s="48"/>
    </row>
    <row r="70" spans="1:7" s="215" customFormat="1" ht="12.75">
      <c r="A70" s="100"/>
      <c r="B70" s="101" t="s">
        <v>28</v>
      </c>
      <c r="C70" s="102"/>
      <c r="D70" s="57"/>
      <c r="E70" s="57"/>
      <c r="F70" s="57"/>
      <c r="G70" s="103"/>
    </row>
    <row r="71" spans="1:7" s="216" customFormat="1" ht="12.75">
      <c r="A71" s="100"/>
      <c r="B71" s="104">
        <v>66</v>
      </c>
      <c r="C71" s="105" t="s">
        <v>29</v>
      </c>
      <c r="D71" s="199"/>
      <c r="E71" s="199"/>
      <c r="F71" s="199"/>
      <c r="G71" s="103"/>
    </row>
    <row r="72" spans="1:7" s="216" customFormat="1" ht="12.75">
      <c r="A72" s="100"/>
      <c r="B72" s="106"/>
      <c r="C72" s="107"/>
      <c r="D72" s="108"/>
      <c r="E72" s="108"/>
      <c r="F72" s="108"/>
      <c r="G72" s="103"/>
    </row>
    <row r="73" spans="1:7" s="215" customFormat="1" ht="12.75">
      <c r="A73" s="100"/>
      <c r="B73" s="101" t="s">
        <v>30</v>
      </c>
      <c r="C73" s="102"/>
      <c r="D73" s="108"/>
      <c r="E73" s="108"/>
      <c r="F73" s="108"/>
      <c r="G73" s="103"/>
    </row>
    <row r="74" spans="1:7" s="216" customFormat="1" ht="12.75">
      <c r="A74" s="100"/>
      <c r="B74" s="104">
        <v>671</v>
      </c>
      <c r="C74" s="105" t="s">
        <v>31</v>
      </c>
      <c r="D74" s="199"/>
      <c r="E74" s="199"/>
      <c r="F74" s="199"/>
      <c r="G74" s="103"/>
    </row>
    <row r="75" spans="1:7" s="216" customFormat="1" ht="12.75">
      <c r="A75" s="100"/>
      <c r="B75" s="104">
        <v>672</v>
      </c>
      <c r="C75" s="105" t="s">
        <v>117</v>
      </c>
      <c r="D75" s="199"/>
      <c r="E75" s="199"/>
      <c r="F75" s="199"/>
      <c r="G75" s="103"/>
    </row>
    <row r="76" spans="1:7" s="216" customFormat="1" ht="12.75">
      <c r="A76" s="100"/>
      <c r="B76" s="104">
        <v>673</v>
      </c>
      <c r="C76" s="109" t="s">
        <v>118</v>
      </c>
      <c r="D76" s="199"/>
      <c r="E76" s="199"/>
      <c r="F76" s="199"/>
      <c r="G76" s="103"/>
    </row>
    <row r="77" spans="1:7" s="216" customFormat="1" ht="12.75">
      <c r="A77" s="100"/>
      <c r="B77" s="104">
        <v>675</v>
      </c>
      <c r="C77" s="105" t="s">
        <v>32</v>
      </c>
      <c r="D77" s="199"/>
      <c r="E77" s="199"/>
      <c r="F77" s="199"/>
      <c r="G77" s="103"/>
    </row>
    <row r="78" spans="1:7" s="216" customFormat="1" ht="12.75">
      <c r="A78" s="100"/>
      <c r="B78" s="104">
        <v>678</v>
      </c>
      <c r="C78" s="105" t="s">
        <v>33</v>
      </c>
      <c r="D78" s="199"/>
      <c r="E78" s="199"/>
      <c r="F78" s="199"/>
      <c r="G78" s="103"/>
    </row>
    <row r="79" spans="1:7" s="216" customFormat="1" ht="12.75">
      <c r="A79" s="100"/>
      <c r="B79" s="106"/>
      <c r="C79" s="104"/>
      <c r="D79" s="108"/>
      <c r="E79" s="108"/>
      <c r="F79" s="108"/>
      <c r="G79" s="103"/>
    </row>
    <row r="80" spans="1:7" s="217" customFormat="1" ht="12.75">
      <c r="A80" s="110"/>
      <c r="B80" s="101" t="s">
        <v>34</v>
      </c>
      <c r="C80" s="111"/>
      <c r="D80" s="112"/>
      <c r="E80" s="112"/>
      <c r="F80" s="112"/>
      <c r="G80" s="113"/>
    </row>
    <row r="81" spans="1:7" s="216" customFormat="1" ht="12.75">
      <c r="A81" s="100"/>
      <c r="B81" s="104">
        <v>6811</v>
      </c>
      <c r="C81" s="105" t="s">
        <v>35</v>
      </c>
      <c r="D81" s="199"/>
      <c r="E81" s="199"/>
      <c r="F81" s="199"/>
      <c r="G81" s="103"/>
    </row>
    <row r="82" spans="1:7" s="216" customFormat="1" ht="12.75">
      <c r="A82" s="100"/>
      <c r="B82" s="104">
        <v>6812</v>
      </c>
      <c r="C82" s="105" t="s">
        <v>36</v>
      </c>
      <c r="D82" s="199"/>
      <c r="E82" s="199"/>
      <c r="F82" s="199"/>
      <c r="G82" s="103"/>
    </row>
    <row r="83" spans="1:7" s="216" customFormat="1" ht="12.75">
      <c r="A83" s="100"/>
      <c r="B83" s="104">
        <v>6815</v>
      </c>
      <c r="C83" s="105" t="s">
        <v>119</v>
      </c>
      <c r="D83" s="199"/>
      <c r="E83" s="199"/>
      <c r="F83" s="199"/>
      <c r="G83" s="103"/>
    </row>
    <row r="84" spans="1:7" s="215" customFormat="1" ht="12.75">
      <c r="A84" s="100"/>
      <c r="B84" s="114">
        <v>6816</v>
      </c>
      <c r="C84" s="105" t="s">
        <v>37</v>
      </c>
      <c r="D84" s="199"/>
      <c r="E84" s="199"/>
      <c r="F84" s="199"/>
      <c r="G84" s="103"/>
    </row>
    <row r="85" spans="1:7" s="215" customFormat="1" ht="12.75">
      <c r="A85" s="100"/>
      <c r="B85" s="114">
        <v>6817</v>
      </c>
      <c r="C85" s="105" t="s">
        <v>38</v>
      </c>
      <c r="D85" s="199"/>
      <c r="E85" s="199"/>
      <c r="F85" s="199"/>
      <c r="G85" s="103"/>
    </row>
    <row r="86" spans="1:7" s="216" customFormat="1" ht="12.75">
      <c r="A86" s="100"/>
      <c r="B86" s="104">
        <v>686</v>
      </c>
      <c r="C86" s="105" t="s">
        <v>342</v>
      </c>
      <c r="D86" s="199"/>
      <c r="E86" s="199"/>
      <c r="F86" s="199"/>
      <c r="G86" s="103"/>
    </row>
    <row r="87" spans="1:7" s="216" customFormat="1" ht="12.75">
      <c r="A87" s="100"/>
      <c r="B87" s="104">
        <v>687</v>
      </c>
      <c r="C87" s="105" t="s">
        <v>39</v>
      </c>
      <c r="D87" s="199"/>
      <c r="E87" s="199"/>
      <c r="F87" s="199"/>
      <c r="G87" s="103"/>
    </row>
    <row r="88" spans="1:7" s="218" customFormat="1" ht="12.75">
      <c r="A88" s="115"/>
      <c r="B88" s="157">
        <v>68742</v>
      </c>
      <c r="C88" s="116" t="s">
        <v>89</v>
      </c>
      <c r="D88" s="199"/>
      <c r="E88" s="199"/>
      <c r="F88" s="199"/>
      <c r="G88" s="117"/>
    </row>
    <row r="89" spans="1:7" s="216" customFormat="1" ht="12.75">
      <c r="A89" s="100"/>
      <c r="B89" s="106"/>
      <c r="C89" s="104"/>
      <c r="D89" s="108"/>
      <c r="E89" s="108"/>
      <c r="F89" s="108"/>
      <c r="G89" s="103"/>
    </row>
    <row r="90" spans="1:7" s="216" customFormat="1" ht="12.75">
      <c r="A90" s="100"/>
      <c r="B90" s="106"/>
      <c r="C90" s="118" t="s">
        <v>40</v>
      </c>
      <c r="D90" s="70">
        <f>SUM(D51:D61,D64:D68,D71,D74:D78,D81:D87)</f>
        <v>0</v>
      </c>
      <c r="E90" s="70">
        <f>SUM(E51:E61,E64:E68,E71,E74:E78,E81:E87)</f>
        <v>0</v>
      </c>
      <c r="F90" s="70">
        <f>SUM(F51:F61,F64:F68,F71,F74:F78,F81:F87)</f>
        <v>0</v>
      </c>
      <c r="G90" s="103"/>
    </row>
    <row r="91" spans="1:7" s="219" customFormat="1" ht="12.75">
      <c r="A91" s="119"/>
      <c r="B91" s="120"/>
      <c r="C91" s="102"/>
      <c r="D91" s="121"/>
      <c r="E91" s="122"/>
      <c r="F91" s="122"/>
      <c r="G91" s="113"/>
    </row>
    <row r="92" spans="1:7" s="216" customFormat="1" ht="12.75">
      <c r="A92" s="100"/>
      <c r="B92" s="106"/>
      <c r="C92" s="105" t="s">
        <v>87</v>
      </c>
      <c r="D92" s="123">
        <f>D31+D46+D90</f>
        <v>0</v>
      </c>
      <c r="E92" s="124">
        <f>E31+E46+E90</f>
        <v>0</v>
      </c>
      <c r="F92" s="124">
        <f>F31+F46+F90</f>
        <v>0</v>
      </c>
      <c r="G92" s="103"/>
    </row>
    <row r="93" spans="1:7" ht="12.75">
      <c r="A93" s="30"/>
      <c r="B93" s="91"/>
      <c r="C93" s="92"/>
      <c r="D93" s="125"/>
      <c r="E93" s="125"/>
      <c r="F93" s="125"/>
      <c r="G93" s="31"/>
    </row>
    <row r="94" spans="1:7" ht="12.75">
      <c r="A94" s="30"/>
      <c r="B94" s="91"/>
      <c r="C94" s="118" t="s">
        <v>62</v>
      </c>
      <c r="D94" s="375">
        <f>+IF(D170&lt;D92,0,-D92+D170)</f>
        <v>0</v>
      </c>
      <c r="E94" s="375">
        <f>+IF(E170&lt;E92,0,-E92+E170)</f>
        <v>0</v>
      </c>
      <c r="F94" s="375">
        <f>+IF(F170&lt;F92,0,-F92+F170)</f>
        <v>0</v>
      </c>
      <c r="G94" s="31"/>
    </row>
    <row r="95" spans="1:7" ht="12.75">
      <c r="A95" s="30"/>
      <c r="B95" s="91"/>
      <c r="C95" s="92"/>
      <c r="D95" s="33"/>
      <c r="E95" s="33"/>
      <c r="F95" s="33"/>
      <c r="G95" s="31"/>
    </row>
    <row r="96" spans="1:7" ht="12.75">
      <c r="A96" s="30"/>
      <c r="B96" s="91"/>
      <c r="C96" s="105" t="s">
        <v>175</v>
      </c>
      <c r="D96" s="123">
        <f>D92+D94</f>
        <v>0</v>
      </c>
      <c r="E96" s="124">
        <f>E92+E94</f>
        <v>0</v>
      </c>
      <c r="F96" s="124">
        <f>F92+F94</f>
        <v>0</v>
      </c>
      <c r="G96" s="31"/>
    </row>
    <row r="97" spans="1:7" ht="12.75">
      <c r="A97" s="30"/>
      <c r="B97" s="126"/>
      <c r="C97" s="127"/>
      <c r="D97" s="128"/>
      <c r="E97" s="128"/>
      <c r="F97" s="128"/>
      <c r="G97" s="31"/>
    </row>
    <row r="98" spans="1:7" ht="38.25" customHeight="1">
      <c r="A98" s="30"/>
      <c r="B98" s="492" t="s">
        <v>229</v>
      </c>
      <c r="C98" s="492"/>
      <c r="D98" s="492"/>
      <c r="E98" s="492"/>
      <c r="F98" s="492"/>
      <c r="G98" s="31"/>
    </row>
    <row r="99" spans="1:7" ht="12.75">
      <c r="A99" s="30"/>
      <c r="B99" s="126"/>
      <c r="C99" s="127"/>
      <c r="D99" s="128"/>
      <c r="E99" s="128"/>
      <c r="F99" s="128"/>
      <c r="G99" s="31"/>
    </row>
    <row r="100" spans="1:7" ht="12.75">
      <c r="A100" s="30"/>
      <c r="B100" s="36" t="s">
        <v>296</v>
      </c>
      <c r="C100" s="127"/>
      <c r="D100" s="128"/>
      <c r="E100" s="128"/>
      <c r="F100" s="128"/>
      <c r="G100" s="31"/>
    </row>
    <row r="101" spans="1:7" ht="12.75">
      <c r="A101" s="30"/>
      <c r="B101" s="126"/>
      <c r="C101" s="129" t="s">
        <v>186</v>
      </c>
      <c r="D101" s="491" t="str">
        <f>IF('Page de garde'!$D$4="","Réel N-2","Réel "&amp;('Page de garde'!$D$4-2))</f>
        <v>Réel N-2</v>
      </c>
      <c r="E101" s="491" t="str">
        <f>IF('Page de garde'!$D$4="","Anticipé ou réel N-1 (1)","Anticipé ou réel "&amp;('Page de garde'!$D$4-1)&amp;" (1) ")</f>
        <v>Anticipé ou réel N-1 (1)</v>
      </c>
      <c r="F101" s="491" t="str">
        <f>IF('Page de garde'!$D$4="","Exercice N","Exercice "&amp;'Page de garde'!$D$4)</f>
        <v>Exercice N</v>
      </c>
      <c r="G101" s="31"/>
    </row>
    <row r="102" spans="1:7" ht="12.75">
      <c r="A102" s="30"/>
      <c r="B102" s="130"/>
      <c r="C102" s="127"/>
      <c r="D102" s="491"/>
      <c r="E102" s="491"/>
      <c r="F102" s="491"/>
      <c r="G102" s="31"/>
    </row>
    <row r="103" spans="1:7" ht="12.75">
      <c r="A103" s="30"/>
      <c r="B103" s="131"/>
      <c r="C103" s="132"/>
      <c r="D103" s="43"/>
      <c r="E103" s="43"/>
      <c r="F103" s="43"/>
      <c r="G103" s="31"/>
    </row>
    <row r="104" spans="1:7" ht="12.75">
      <c r="A104" s="30"/>
      <c r="B104" s="133"/>
      <c r="C104" s="109" t="s">
        <v>41</v>
      </c>
      <c r="D104" s="199"/>
      <c r="E104" s="199"/>
      <c r="F104" s="199"/>
      <c r="G104" s="31"/>
    </row>
    <row r="105" spans="1:7" s="233" customFormat="1" ht="12.75">
      <c r="A105" s="230"/>
      <c r="B105" s="231"/>
      <c r="C105" s="116" t="s">
        <v>193</v>
      </c>
      <c r="D105" s="227"/>
      <c r="E105" s="227"/>
      <c r="F105" s="227"/>
      <c r="G105" s="232"/>
    </row>
    <row r="106" spans="1:7" ht="12.75">
      <c r="A106" s="30"/>
      <c r="B106" s="133"/>
      <c r="C106" s="109" t="s">
        <v>42</v>
      </c>
      <c r="D106" s="199"/>
      <c r="E106" s="199"/>
      <c r="F106" s="199"/>
      <c r="G106" s="31"/>
    </row>
    <row r="107" spans="1:7" ht="12.75">
      <c r="A107" s="30"/>
      <c r="B107" s="133"/>
      <c r="C107" s="109" t="s">
        <v>43</v>
      </c>
      <c r="D107" s="199"/>
      <c r="E107" s="199"/>
      <c r="F107" s="199"/>
      <c r="G107" s="31"/>
    </row>
    <row r="108" spans="1:7" s="233" customFormat="1" ht="12.75">
      <c r="A108" s="230"/>
      <c r="B108" s="231"/>
      <c r="C108" s="116" t="s">
        <v>193</v>
      </c>
      <c r="D108" s="227"/>
      <c r="E108" s="227"/>
      <c r="F108" s="227"/>
      <c r="G108" s="232"/>
    </row>
    <row r="109" spans="1:7" ht="12.75">
      <c r="A109" s="30"/>
      <c r="B109" s="134"/>
      <c r="C109" s="109" t="s">
        <v>297</v>
      </c>
      <c r="D109" s="199"/>
      <c r="E109" s="199"/>
      <c r="F109" s="199"/>
      <c r="G109" s="31"/>
    </row>
    <row r="110" spans="1:7" ht="12.75">
      <c r="A110" s="30"/>
      <c r="B110" s="134"/>
      <c r="C110" s="109" t="s">
        <v>44</v>
      </c>
      <c r="D110" s="199"/>
      <c r="E110" s="199"/>
      <c r="F110" s="199"/>
      <c r="G110" s="31"/>
    </row>
    <row r="111" spans="1:7" ht="12.75">
      <c r="A111" s="30"/>
      <c r="B111" s="134"/>
      <c r="C111" s="135" t="s">
        <v>120</v>
      </c>
      <c r="D111" s="199"/>
      <c r="E111" s="199"/>
      <c r="F111" s="199"/>
      <c r="G111" s="31"/>
    </row>
    <row r="112" spans="1:7" ht="12.75">
      <c r="A112" s="30"/>
      <c r="B112" s="134"/>
      <c r="C112" s="135" t="s">
        <v>121</v>
      </c>
      <c r="D112" s="199"/>
      <c r="E112" s="199"/>
      <c r="F112" s="199"/>
      <c r="G112" s="31"/>
    </row>
    <row r="113" spans="1:7" ht="12.75">
      <c r="A113" s="30"/>
      <c r="B113" s="134"/>
      <c r="C113" s="135" t="s">
        <v>122</v>
      </c>
      <c r="D113" s="199"/>
      <c r="E113" s="199"/>
      <c r="F113" s="199"/>
      <c r="G113" s="31"/>
    </row>
    <row r="114" spans="1:7" ht="12.75">
      <c r="A114" s="30"/>
      <c r="B114" s="134"/>
      <c r="C114" s="109" t="s">
        <v>45</v>
      </c>
      <c r="D114" s="199"/>
      <c r="E114" s="199"/>
      <c r="F114" s="199"/>
      <c r="G114" s="31"/>
    </row>
    <row r="115" spans="1:7" s="220" customFormat="1" ht="12.75">
      <c r="A115" s="30"/>
      <c r="B115" s="134"/>
      <c r="C115" s="136"/>
      <c r="D115" s="132"/>
      <c r="E115" s="132"/>
      <c r="F115" s="132"/>
      <c r="G115" s="31"/>
    </row>
    <row r="116" spans="1:7" ht="12.75">
      <c r="A116" s="30"/>
      <c r="B116" s="137"/>
      <c r="C116" s="138" t="s">
        <v>6</v>
      </c>
      <c r="D116" s="70">
        <f>SUM(D104,D106:D107,D109:D110,D114)</f>
        <v>0</v>
      </c>
      <c r="E116" s="70">
        <f>SUM(E104,E106:E107,E109:E110,E114)</f>
        <v>0</v>
      </c>
      <c r="F116" s="70">
        <f>SUM(F104,F106:F107,F109:F110,F114)</f>
        <v>0</v>
      </c>
      <c r="G116" s="31"/>
    </row>
    <row r="117" spans="1:7" ht="12.75">
      <c r="A117" s="30"/>
      <c r="B117" s="225" t="s">
        <v>298</v>
      </c>
      <c r="C117" s="132"/>
      <c r="D117" s="139"/>
      <c r="E117" s="139"/>
      <c r="F117" s="140"/>
      <c r="G117" s="31"/>
    </row>
    <row r="118" spans="1:7" ht="12.75">
      <c r="A118" s="30"/>
      <c r="B118" s="126"/>
      <c r="C118" s="127"/>
      <c r="D118" s="128"/>
      <c r="E118" s="128"/>
      <c r="F118" s="128"/>
      <c r="G118" s="31"/>
    </row>
    <row r="119" spans="1:7" ht="12.75">
      <c r="A119" s="30"/>
      <c r="B119" s="126"/>
      <c r="C119" s="496" t="s">
        <v>187</v>
      </c>
      <c r="D119" s="491" t="str">
        <f>IF('Page de garde'!$D$4="","Réel N-2","Réel "&amp;('Page de garde'!$D$4-2))</f>
        <v>Réel N-2</v>
      </c>
      <c r="E119" s="491" t="str">
        <f>IF('Page de garde'!$D$4="","Anticipé ou réel N-1 (1)","Anticipé ou réel "&amp;('Page de garde'!$D$4-1)&amp;" (1) ")</f>
        <v>Anticipé ou réel N-1 (1)</v>
      </c>
      <c r="F119" s="491" t="str">
        <f>IF('Page de garde'!$D$4="","Exercice N","Exercice "&amp;'Page de garde'!$D$4)</f>
        <v>Exercice N</v>
      </c>
      <c r="G119" s="31"/>
    </row>
    <row r="120" spans="1:7" ht="12.75">
      <c r="A120" s="30"/>
      <c r="B120" s="126"/>
      <c r="C120" s="496"/>
      <c r="D120" s="491"/>
      <c r="E120" s="491"/>
      <c r="F120" s="491"/>
      <c r="G120" s="31"/>
    </row>
    <row r="121" spans="1:7" ht="12.75">
      <c r="A121" s="30"/>
      <c r="B121" s="131"/>
      <c r="C121" s="132"/>
      <c r="D121" s="43"/>
      <c r="E121" s="43"/>
      <c r="F121" s="43"/>
      <c r="G121" s="31"/>
    </row>
    <row r="122" spans="1:7" ht="12.75">
      <c r="A122" s="30"/>
      <c r="B122" s="91">
        <v>70</v>
      </c>
      <c r="C122" s="141" t="s">
        <v>64</v>
      </c>
      <c r="D122" s="199"/>
      <c r="E122" s="199"/>
      <c r="F122" s="199"/>
      <c r="G122" s="31"/>
    </row>
    <row r="123" spans="1:7" ht="12.75">
      <c r="A123" s="30"/>
      <c r="B123" s="91">
        <v>7321</v>
      </c>
      <c r="C123" s="141" t="s">
        <v>123</v>
      </c>
      <c r="D123" s="199"/>
      <c r="E123" s="199"/>
      <c r="F123" s="199"/>
      <c r="G123" s="31"/>
    </row>
    <row r="124" spans="1:7" ht="12.75">
      <c r="A124" s="30"/>
      <c r="B124" s="91">
        <v>7322</v>
      </c>
      <c r="C124" s="141" t="s">
        <v>231</v>
      </c>
      <c r="D124" s="199"/>
      <c r="E124" s="199"/>
      <c r="F124" s="199"/>
      <c r="G124" s="31"/>
    </row>
    <row r="125" spans="1:7" ht="12.75">
      <c r="A125" s="30"/>
      <c r="B125" s="91">
        <v>7323</v>
      </c>
      <c r="C125" s="141" t="s">
        <v>124</v>
      </c>
      <c r="D125" s="199"/>
      <c r="E125" s="199"/>
      <c r="F125" s="199"/>
      <c r="G125" s="31"/>
    </row>
    <row r="126" spans="1:7" ht="12.75">
      <c r="A126" s="30"/>
      <c r="B126" s="91">
        <v>7328</v>
      </c>
      <c r="C126" s="141" t="s">
        <v>146</v>
      </c>
      <c r="D126" s="199"/>
      <c r="E126" s="199"/>
      <c r="F126" s="199"/>
      <c r="G126" s="31"/>
    </row>
    <row r="127" spans="1:7" ht="12.75">
      <c r="A127" s="30"/>
      <c r="B127" s="91">
        <v>71</v>
      </c>
      <c r="C127" s="141" t="s">
        <v>104</v>
      </c>
      <c r="D127" s="199"/>
      <c r="E127" s="199"/>
      <c r="F127" s="199"/>
      <c r="G127" s="31"/>
    </row>
    <row r="128" spans="1:7" ht="12.75">
      <c r="A128" s="30"/>
      <c r="B128" s="91">
        <v>72</v>
      </c>
      <c r="C128" s="141" t="s">
        <v>46</v>
      </c>
      <c r="D128" s="199"/>
      <c r="E128" s="199"/>
      <c r="F128" s="199"/>
      <c r="G128" s="31"/>
    </row>
    <row r="129" spans="1:7" ht="12.75">
      <c r="A129" s="30"/>
      <c r="B129" s="91">
        <v>74</v>
      </c>
      <c r="C129" s="141" t="s">
        <v>47</v>
      </c>
      <c r="D129" s="199"/>
      <c r="E129" s="199"/>
      <c r="F129" s="199"/>
      <c r="G129" s="31"/>
    </row>
    <row r="130" spans="1:7" ht="12.75">
      <c r="A130" s="30"/>
      <c r="B130" s="91">
        <v>75</v>
      </c>
      <c r="C130" s="141" t="s">
        <v>48</v>
      </c>
      <c r="D130" s="199"/>
      <c r="E130" s="199"/>
      <c r="F130" s="199"/>
      <c r="G130" s="31"/>
    </row>
    <row r="131" spans="1:7" ht="12.75">
      <c r="A131" s="30"/>
      <c r="B131" s="91">
        <v>603</v>
      </c>
      <c r="C131" s="141" t="s">
        <v>49</v>
      </c>
      <c r="D131" s="199"/>
      <c r="E131" s="199"/>
      <c r="F131" s="199"/>
      <c r="G131" s="31"/>
    </row>
    <row r="132" spans="1:7" ht="12.75">
      <c r="A132" s="30"/>
      <c r="B132" s="91">
        <v>609</v>
      </c>
      <c r="C132" s="141" t="s">
        <v>50</v>
      </c>
      <c r="D132" s="199"/>
      <c r="E132" s="199"/>
      <c r="F132" s="199"/>
      <c r="G132" s="31"/>
    </row>
    <row r="133" spans="1:7" ht="12.75">
      <c r="A133" s="30"/>
      <c r="B133" s="91">
        <v>619</v>
      </c>
      <c r="C133" s="141" t="s">
        <v>51</v>
      </c>
      <c r="D133" s="199"/>
      <c r="E133" s="199"/>
      <c r="F133" s="199"/>
      <c r="G133" s="31"/>
    </row>
    <row r="134" spans="1:7" ht="12.75">
      <c r="A134" s="30"/>
      <c r="B134" s="91">
        <v>629</v>
      </c>
      <c r="C134" s="141" t="s">
        <v>245</v>
      </c>
      <c r="D134" s="199"/>
      <c r="E134" s="199"/>
      <c r="F134" s="199"/>
      <c r="G134" s="31"/>
    </row>
    <row r="135" spans="1:7" ht="25.5">
      <c r="A135" s="30"/>
      <c r="B135" s="79">
        <v>6319</v>
      </c>
      <c r="C135" s="141" t="s">
        <v>238</v>
      </c>
      <c r="D135" s="199"/>
      <c r="E135" s="199"/>
      <c r="F135" s="199"/>
      <c r="G135" s="31"/>
    </row>
    <row r="136" spans="1:7" ht="25.5">
      <c r="A136" s="30"/>
      <c r="B136" s="79">
        <v>6339</v>
      </c>
      <c r="C136" s="141" t="s">
        <v>239</v>
      </c>
      <c r="D136" s="199"/>
      <c r="E136" s="199"/>
      <c r="F136" s="199"/>
      <c r="G136" s="31"/>
    </row>
    <row r="137" spans="1:7" ht="12.75">
      <c r="A137" s="30"/>
      <c r="B137" s="91">
        <v>6419</v>
      </c>
      <c r="C137" s="141" t="s">
        <v>52</v>
      </c>
      <c r="D137" s="199"/>
      <c r="E137" s="199"/>
      <c r="F137" s="199"/>
      <c r="G137" s="31"/>
    </row>
    <row r="138" spans="1:7" ht="12.75">
      <c r="A138" s="30"/>
      <c r="B138" s="91">
        <v>6429</v>
      </c>
      <c r="C138" s="141" t="s">
        <v>343</v>
      </c>
      <c r="D138" s="199"/>
      <c r="E138" s="199"/>
      <c r="F138" s="199"/>
      <c r="G138" s="31"/>
    </row>
    <row r="139" spans="1:7" ht="25.5">
      <c r="A139" s="30"/>
      <c r="B139" s="142" t="s">
        <v>125</v>
      </c>
      <c r="C139" s="141" t="s">
        <v>53</v>
      </c>
      <c r="D139" s="199"/>
      <c r="E139" s="199"/>
      <c r="F139" s="199"/>
      <c r="G139" s="31"/>
    </row>
    <row r="140" spans="1:7" ht="12.75">
      <c r="A140" s="30"/>
      <c r="B140" s="91">
        <v>6489</v>
      </c>
      <c r="C140" s="141" t="s">
        <v>127</v>
      </c>
      <c r="D140" s="199"/>
      <c r="E140" s="199"/>
      <c r="F140" s="199"/>
      <c r="G140" s="31"/>
    </row>
    <row r="141" spans="1:7" ht="12.75">
      <c r="A141" s="30"/>
      <c r="B141" s="91">
        <v>649</v>
      </c>
      <c r="C141" s="141" t="s">
        <v>126</v>
      </c>
      <c r="D141" s="199"/>
      <c r="E141" s="199"/>
      <c r="F141" s="199"/>
      <c r="G141" s="31"/>
    </row>
    <row r="142" spans="1:7" s="220" customFormat="1" ht="12.75">
      <c r="A142" s="30"/>
      <c r="B142" s="143"/>
      <c r="C142" s="144"/>
      <c r="D142" s="145"/>
      <c r="E142" s="144"/>
      <c r="F142" s="144"/>
      <c r="G142" s="31"/>
    </row>
    <row r="143" spans="1:7" ht="12.75">
      <c r="A143" s="30"/>
      <c r="B143" s="137"/>
      <c r="C143" s="138" t="s">
        <v>16</v>
      </c>
      <c r="D143" s="70">
        <f>SUM(D122:D141)</f>
        <v>0</v>
      </c>
      <c r="E143" s="70">
        <f>SUM(E122:E141)</f>
        <v>0</v>
      </c>
      <c r="F143" s="70">
        <f>SUM(F122:F141)</f>
        <v>0</v>
      </c>
      <c r="G143" s="31"/>
    </row>
    <row r="144" spans="1:7" s="220" customFormat="1" ht="12.75">
      <c r="A144" s="30"/>
      <c r="B144" s="137"/>
      <c r="C144" s="132"/>
      <c r="D144" s="139"/>
      <c r="E144" s="139"/>
      <c r="F144" s="139"/>
      <c r="G144" s="31"/>
    </row>
    <row r="145" spans="1:7" s="220" customFormat="1" ht="12.75">
      <c r="A145" s="30"/>
      <c r="B145" s="137"/>
      <c r="C145" s="132"/>
      <c r="D145" s="139"/>
      <c r="E145" s="139"/>
      <c r="F145" s="139"/>
      <c r="G145" s="31"/>
    </row>
    <row r="146" spans="1:7" ht="12.75">
      <c r="A146" s="30"/>
      <c r="B146" s="126"/>
      <c r="C146" s="146" t="s">
        <v>188</v>
      </c>
      <c r="D146" s="491" t="str">
        <f>IF('Page de garde'!$D$4="","Réel N-2","Réel "&amp;('Page de garde'!$D$4-2))</f>
        <v>Réel N-2</v>
      </c>
      <c r="E146" s="491" t="str">
        <f>IF('Page de garde'!$D$4="","Anticipé ou réel N-1 (1)","Anticipé ou réel "&amp;('Page de garde'!$D$4-1)&amp;" (1) ")</f>
        <v>Anticipé ou réel N-1 (1)</v>
      </c>
      <c r="F146" s="491" t="str">
        <f>IF('Page de garde'!$D$4="","Exercice N","Exercice "&amp;'Page de garde'!$D$4)</f>
        <v>Exercice N</v>
      </c>
      <c r="G146" s="31"/>
    </row>
    <row r="147" spans="1:7" ht="12.75">
      <c r="A147" s="30"/>
      <c r="B147" s="126"/>
      <c r="C147" s="127"/>
      <c r="D147" s="491"/>
      <c r="E147" s="491"/>
      <c r="F147" s="491"/>
      <c r="G147" s="31"/>
    </row>
    <row r="148" spans="1:7" ht="12.75">
      <c r="A148" s="30"/>
      <c r="B148" s="126"/>
      <c r="C148" s="136"/>
      <c r="D148" s="43"/>
      <c r="E148" s="43"/>
      <c r="F148" s="43"/>
      <c r="G148" s="31"/>
    </row>
    <row r="149" spans="1:7" ht="12.75">
      <c r="A149" s="30"/>
      <c r="B149" s="147">
        <v>76</v>
      </c>
      <c r="C149" s="141" t="s">
        <v>54</v>
      </c>
      <c r="D149" s="199"/>
      <c r="E149" s="199"/>
      <c r="F149" s="199"/>
      <c r="G149" s="31"/>
    </row>
    <row r="150" spans="1:7" ht="12.75">
      <c r="A150" s="30"/>
      <c r="B150" s="147"/>
      <c r="C150" s="144"/>
      <c r="D150" s="145"/>
      <c r="E150" s="145"/>
      <c r="F150" s="145"/>
      <c r="G150" s="31"/>
    </row>
    <row r="151" spans="1:7" ht="12.75">
      <c r="A151" s="30"/>
      <c r="B151" s="148" t="s">
        <v>55</v>
      </c>
      <c r="C151" s="149"/>
      <c r="D151" s="150"/>
      <c r="E151" s="151"/>
      <c r="F151" s="151"/>
      <c r="G151" s="31"/>
    </row>
    <row r="152" spans="1:7" ht="12.75">
      <c r="A152" s="30"/>
      <c r="B152" s="152">
        <v>771</v>
      </c>
      <c r="C152" s="153" t="s">
        <v>56</v>
      </c>
      <c r="D152" s="199"/>
      <c r="E152" s="199"/>
      <c r="F152" s="199"/>
      <c r="G152" s="31"/>
    </row>
    <row r="153" spans="1:7" ht="12.75">
      <c r="A153" s="30"/>
      <c r="B153" s="91">
        <v>772</v>
      </c>
      <c r="C153" s="153" t="s">
        <v>128</v>
      </c>
      <c r="D153" s="199"/>
      <c r="E153" s="199"/>
      <c r="F153" s="199"/>
      <c r="G153" s="31"/>
    </row>
    <row r="154" spans="1:7" ht="12.75">
      <c r="A154" s="30"/>
      <c r="B154" s="152">
        <v>773</v>
      </c>
      <c r="C154" s="109" t="s">
        <v>129</v>
      </c>
      <c r="D154" s="199"/>
      <c r="E154" s="199"/>
      <c r="F154" s="199"/>
      <c r="G154" s="31"/>
    </row>
    <row r="155" spans="1:7" ht="12.75">
      <c r="A155" s="30"/>
      <c r="B155" s="152">
        <v>775</v>
      </c>
      <c r="C155" s="153" t="s">
        <v>232</v>
      </c>
      <c r="D155" s="199"/>
      <c r="E155" s="199"/>
      <c r="F155" s="199"/>
      <c r="G155" s="31"/>
    </row>
    <row r="156" spans="1:7" ht="12.75">
      <c r="A156" s="30"/>
      <c r="B156" s="152">
        <v>777</v>
      </c>
      <c r="C156" s="153" t="s">
        <v>233</v>
      </c>
      <c r="D156" s="199"/>
      <c r="E156" s="199"/>
      <c r="F156" s="199"/>
      <c r="G156" s="31"/>
    </row>
    <row r="157" spans="1:7" ht="12.75">
      <c r="A157" s="30"/>
      <c r="B157" s="152">
        <v>778</v>
      </c>
      <c r="C157" s="153" t="s">
        <v>57</v>
      </c>
      <c r="D157" s="199"/>
      <c r="E157" s="199"/>
      <c r="F157" s="199"/>
      <c r="G157" s="31"/>
    </row>
    <row r="158" spans="1:7" ht="12.75">
      <c r="A158" s="30"/>
      <c r="B158" s="154"/>
      <c r="C158" s="155"/>
      <c r="D158" s="156"/>
      <c r="E158" s="155"/>
      <c r="F158" s="155"/>
      <c r="G158" s="31"/>
    </row>
    <row r="159" spans="1:7" ht="12.75">
      <c r="A159" s="30"/>
      <c r="B159" s="148" t="s">
        <v>58</v>
      </c>
      <c r="C159" s="151"/>
      <c r="D159" s="150"/>
      <c r="E159" s="151"/>
      <c r="F159" s="151"/>
      <c r="G159" s="31"/>
    </row>
    <row r="160" spans="1:7" ht="12.75">
      <c r="A160" s="30"/>
      <c r="B160" s="152">
        <v>7815</v>
      </c>
      <c r="C160" s="109" t="s">
        <v>130</v>
      </c>
      <c r="D160" s="199"/>
      <c r="E160" s="199"/>
      <c r="F160" s="199"/>
      <c r="G160" s="31"/>
    </row>
    <row r="161" spans="1:7" ht="12.75">
      <c r="A161" s="30"/>
      <c r="B161" s="152">
        <v>7816</v>
      </c>
      <c r="C161" s="109" t="s">
        <v>92</v>
      </c>
      <c r="D161" s="199"/>
      <c r="E161" s="199"/>
      <c r="F161" s="199"/>
      <c r="G161" s="31"/>
    </row>
    <row r="162" spans="1:7" ht="12.75">
      <c r="A162" s="30"/>
      <c r="B162" s="152">
        <v>7817</v>
      </c>
      <c r="C162" s="109" t="s">
        <v>91</v>
      </c>
      <c r="D162" s="199"/>
      <c r="E162" s="199"/>
      <c r="F162" s="199"/>
      <c r="G162" s="31"/>
    </row>
    <row r="163" spans="1:7" ht="12.75">
      <c r="A163" s="30"/>
      <c r="B163" s="152">
        <v>786</v>
      </c>
      <c r="C163" s="109" t="s">
        <v>59</v>
      </c>
      <c r="D163" s="199"/>
      <c r="E163" s="199"/>
      <c r="F163" s="199"/>
      <c r="G163" s="31"/>
    </row>
    <row r="164" spans="1:7" ht="12.75">
      <c r="A164" s="30"/>
      <c r="B164" s="152">
        <v>787</v>
      </c>
      <c r="C164" s="109" t="s">
        <v>60</v>
      </c>
      <c r="D164" s="199"/>
      <c r="E164" s="199"/>
      <c r="F164" s="199"/>
      <c r="G164" s="31"/>
    </row>
    <row r="165" spans="1:7" ht="12.75">
      <c r="A165" s="30"/>
      <c r="B165" s="157">
        <v>78742</v>
      </c>
      <c r="C165" s="116" t="s">
        <v>90</v>
      </c>
      <c r="D165" s="199"/>
      <c r="E165" s="199"/>
      <c r="F165" s="199"/>
      <c r="G165" s="31"/>
    </row>
    <row r="166" spans="1:7" ht="12.75">
      <c r="A166" s="30"/>
      <c r="B166" s="152">
        <v>79</v>
      </c>
      <c r="C166" s="153" t="s">
        <v>61</v>
      </c>
      <c r="D166" s="199"/>
      <c r="E166" s="199"/>
      <c r="F166" s="199"/>
      <c r="G166" s="31"/>
    </row>
    <row r="167" spans="1:7" ht="12.75">
      <c r="A167" s="30"/>
      <c r="B167" s="154"/>
      <c r="C167" s="155"/>
      <c r="D167" s="155"/>
      <c r="E167" s="155"/>
      <c r="F167" s="155"/>
      <c r="G167" s="31"/>
    </row>
    <row r="168" spans="1:7" ht="12.75">
      <c r="A168" s="30"/>
      <c r="B168" s="158"/>
      <c r="C168" s="159" t="s">
        <v>40</v>
      </c>
      <c r="D168" s="70">
        <f>SUM(D149,D152:D157,D160:D164,D166)</f>
        <v>0</v>
      </c>
      <c r="E168" s="70">
        <f>SUM(E149,E152:E157,E160:E164,E166)</f>
        <v>0</v>
      </c>
      <c r="F168" s="70">
        <f>SUM(F149,F152:F157,F160:F164,F166)</f>
        <v>0</v>
      </c>
      <c r="G168" s="31"/>
    </row>
    <row r="169" spans="1:7" ht="12.75">
      <c r="A169" s="30"/>
      <c r="B169" s="154"/>
      <c r="C169" s="160"/>
      <c r="D169" s="155"/>
      <c r="E169" s="155"/>
      <c r="F169" s="155"/>
      <c r="G169" s="31"/>
    </row>
    <row r="170" spans="1:7" s="221" customFormat="1" ht="12.75">
      <c r="A170" s="161"/>
      <c r="B170" s="154"/>
      <c r="C170" s="153" t="s">
        <v>88</v>
      </c>
      <c r="D170" s="162">
        <f>D116+D143+D168</f>
        <v>0</v>
      </c>
      <c r="E170" s="162">
        <f>E116+E143+E168</f>
        <v>0</v>
      </c>
      <c r="F170" s="162">
        <f>F116+F143+F168</f>
        <v>0</v>
      </c>
      <c r="G170" s="163"/>
    </row>
    <row r="171" spans="1:7" ht="12.75">
      <c r="A171" s="30"/>
      <c r="B171" s="152"/>
      <c r="C171" s="155"/>
      <c r="D171" s="155"/>
      <c r="E171" s="155"/>
      <c r="F171" s="155"/>
      <c r="G171" s="31"/>
    </row>
    <row r="172" spans="1:7" ht="12.75">
      <c r="A172" s="30"/>
      <c r="B172" s="91"/>
      <c r="C172" s="118" t="s">
        <v>63</v>
      </c>
      <c r="D172" s="375">
        <f>+IF(D170&lt;D92,D92-D170,0)</f>
        <v>0</v>
      </c>
      <c r="E172" s="375">
        <f>+IF(E170&lt;E92,E92-E170,0)</f>
        <v>0</v>
      </c>
      <c r="F172" s="375">
        <f>+IF(F170&lt;F92,F92-F170,0)</f>
        <v>0</v>
      </c>
      <c r="G172" s="31"/>
    </row>
    <row r="173" spans="1:7" ht="12.75">
      <c r="A173" s="30"/>
      <c r="B173" s="91"/>
      <c r="C173" s="92"/>
      <c r="D173" s="33"/>
      <c r="E173" s="33"/>
      <c r="F173" s="33"/>
      <c r="G173" s="31"/>
    </row>
    <row r="174" spans="1:7" ht="12.75">
      <c r="A174" s="30"/>
      <c r="B174" s="91"/>
      <c r="C174" s="105" t="s">
        <v>175</v>
      </c>
      <c r="D174" s="162">
        <f>D170+D172</f>
        <v>0</v>
      </c>
      <c r="E174" s="124">
        <f>E170+E172</f>
        <v>0</v>
      </c>
      <c r="F174" s="124">
        <f>F170+F172</f>
        <v>0</v>
      </c>
      <c r="G174" s="31"/>
    </row>
    <row r="175" spans="1:7" ht="12.75">
      <c r="A175" s="30"/>
      <c r="B175" s="91"/>
      <c r="C175" s="33"/>
      <c r="D175" s="33"/>
      <c r="E175" s="33"/>
      <c r="F175" s="33"/>
      <c r="G175" s="31"/>
    </row>
    <row r="176" spans="1:7" ht="12.75">
      <c r="A176" s="30"/>
      <c r="B176" s="91"/>
      <c r="C176" s="256" t="s">
        <v>253</v>
      </c>
      <c r="D176" s="199"/>
      <c r="E176" s="199"/>
      <c r="F176" s="199"/>
      <c r="G176" s="31"/>
    </row>
    <row r="177" spans="1:7" ht="12.75">
      <c r="A177" s="30"/>
      <c r="B177" s="91"/>
      <c r="C177" s="256" t="s">
        <v>254</v>
      </c>
      <c r="D177" s="199"/>
      <c r="E177" s="199"/>
      <c r="F177" s="199"/>
      <c r="G177" s="31"/>
    </row>
    <row r="178" spans="1:7" ht="13.5" thickBot="1">
      <c r="A178" s="164"/>
      <c r="B178" s="165"/>
      <c r="C178" s="166"/>
      <c r="D178" s="167"/>
      <c r="E178" s="167"/>
      <c r="F178" s="167"/>
      <c r="G178" s="168"/>
    </row>
  </sheetData>
  <sheetProtection password="EAD6" sheet="1" objects="1" scenarios="1"/>
  <mergeCells count="28">
    <mergeCell ref="B1:F1"/>
    <mergeCell ref="B2:C2"/>
    <mergeCell ref="D2:F2"/>
    <mergeCell ref="B4:C4"/>
    <mergeCell ref="D4:F4"/>
    <mergeCell ref="B6:F6"/>
    <mergeCell ref="B3:C3"/>
    <mergeCell ref="D3:F3"/>
    <mergeCell ref="D8:D9"/>
    <mergeCell ref="E8:E9"/>
    <mergeCell ref="F8:F9"/>
    <mergeCell ref="D33:D34"/>
    <mergeCell ref="E33:E34"/>
    <mergeCell ref="F33:F34"/>
    <mergeCell ref="D48:D49"/>
    <mergeCell ref="E48:E49"/>
    <mergeCell ref="F48:F49"/>
    <mergeCell ref="B98:F98"/>
    <mergeCell ref="D101:D102"/>
    <mergeCell ref="E101:E102"/>
    <mergeCell ref="F101:F102"/>
    <mergeCell ref="C119:C120"/>
    <mergeCell ref="D119:D120"/>
    <mergeCell ref="E119:E120"/>
    <mergeCell ref="F119:F120"/>
    <mergeCell ref="D146:D147"/>
    <mergeCell ref="E146:E147"/>
    <mergeCell ref="F146:F147"/>
  </mergeCells>
  <dataValidations count="2">
    <dataValidation type="decimal" operator="greaterThanOrEqual" allowBlank="1" showInputMessage="1" showErrorMessage="1" error="Veuillez saisir un nombre." sqref="D172:F172 D94:F94">
      <formula1>0</formula1>
    </dataValidation>
    <dataValidation type="decimal" allowBlank="1" showInputMessage="1" showErrorMessage="1" error="Veuillez saisir un nombre." sqref="D11:F29 D36:F44 D51:F88 D104:F114 D122:F141 D149:F149 D152:F157 D160:F166 D176:F177">
      <formula1>-10000000000000000</formula1>
      <formula2>100000000000000000</formula2>
    </dataValidation>
  </dataValidations>
  <printOptions/>
  <pageMargins left="0.1968503937007874" right="0.1968503937007874" top="0.1968503937007874" bottom="0.1968503937007874" header="0.31496062992125984" footer="0.31496062992125984"/>
  <pageSetup horizontalDpi="600" verticalDpi="600" orientation="landscape" paperSize="9" r:id="rId1"/>
  <rowBreaks count="3" manualBreakCount="3">
    <brk id="47" max="255" man="1"/>
    <brk id="100" max="255" man="1"/>
    <brk id="1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2016-07-07T13:03:07Z</cp:lastPrinted>
  <dcterms:created xsi:type="dcterms:W3CDTF">2014-12-30T11:35:36Z</dcterms:created>
  <dcterms:modified xsi:type="dcterms:W3CDTF">2024-02-11T10:52:02Z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